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+++Админ\"/>
    </mc:Choice>
  </mc:AlternateContent>
  <bookViews>
    <workbookView xWindow="0" yWindow="0" windowWidth="23040" windowHeight="9072"/>
  </bookViews>
  <sheets>
    <sheet name="титул" sheetId="2" r:id="rId1"/>
    <sheet name="свод по д.о." sheetId="3" r:id="rId2"/>
    <sheet name="1-4 курс" sheetId="1" r:id="rId3"/>
    <sheet name="вариатив" sheetId="8" r:id="rId4"/>
    <sheet name="кабинеты" sheetId="4" r:id="rId5"/>
  </sheets>
  <calcPr calcId="162913"/>
</workbook>
</file>

<file path=xl/calcChain.xml><?xml version="1.0" encoding="utf-8"?>
<calcChain xmlns="http://schemas.openxmlformats.org/spreadsheetml/2006/main">
  <c r="L17" i="1" l="1"/>
  <c r="K17" i="1" s="1"/>
  <c r="M17" i="1"/>
  <c r="L18" i="1"/>
  <c r="M18" i="1"/>
  <c r="L19" i="1"/>
  <c r="M19" i="1"/>
  <c r="L20" i="1"/>
  <c r="K20" i="1" s="1"/>
  <c r="M20" i="1"/>
  <c r="L21" i="1"/>
  <c r="M21" i="1"/>
  <c r="L22" i="1"/>
  <c r="M22" i="1"/>
  <c r="L23" i="1"/>
  <c r="K23" i="1" s="1"/>
  <c r="M23" i="1"/>
  <c r="L24" i="1"/>
  <c r="M24" i="1"/>
  <c r="L25" i="1"/>
  <c r="K25" i="1" s="1"/>
  <c r="M25" i="1"/>
  <c r="L26" i="1"/>
  <c r="M26" i="1"/>
  <c r="L27" i="1"/>
  <c r="K27" i="1" s="1"/>
  <c r="M27" i="1"/>
  <c r="L28" i="1"/>
  <c r="K28" i="1" s="1"/>
  <c r="M28" i="1"/>
  <c r="L29" i="1"/>
  <c r="M29" i="1"/>
  <c r="L30" i="1"/>
  <c r="M30" i="1"/>
  <c r="K30" i="1" s="1"/>
  <c r="L31" i="1"/>
  <c r="M31" i="1"/>
  <c r="L32" i="1"/>
  <c r="M32" i="1"/>
  <c r="K32" i="1" s="1"/>
  <c r="L16" i="1"/>
  <c r="J34" i="1"/>
  <c r="J40" i="1"/>
  <c r="G45" i="1"/>
  <c r="H45" i="1"/>
  <c r="J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K31" i="1" l="1"/>
  <c r="K26" i="1"/>
  <c r="K24" i="1"/>
  <c r="K22" i="1"/>
  <c r="K21" i="1"/>
  <c r="K29" i="1"/>
  <c r="K19" i="1"/>
  <c r="K18" i="1"/>
  <c r="E33" i="1"/>
  <c r="E4" i="1"/>
  <c r="F16" i="3" l="1"/>
  <c r="F14" i="3"/>
  <c r="F15" i="3"/>
  <c r="F13" i="3"/>
  <c r="H25" i="2" l="1"/>
  <c r="H15" i="1"/>
  <c r="H10" i="1"/>
  <c r="Y34" i="1"/>
  <c r="J51" i="1"/>
  <c r="E9" i="8"/>
  <c r="D9" i="8"/>
  <c r="C9" i="8"/>
  <c r="G8" i="8"/>
  <c r="G7" i="8"/>
  <c r="G6" i="8"/>
  <c r="H8" i="3"/>
  <c r="G8" i="3"/>
  <c r="F8" i="3"/>
  <c r="E8" i="3"/>
  <c r="D8" i="3"/>
  <c r="C8" i="3"/>
  <c r="B8" i="3"/>
  <c r="I7" i="3"/>
  <c r="I6" i="3"/>
  <c r="I5" i="3"/>
  <c r="I4" i="3"/>
  <c r="I8" i="3" l="1"/>
  <c r="V34" i="1"/>
  <c r="Y40" i="1"/>
  <c r="S51" i="1"/>
  <c r="I53" i="1"/>
  <c r="I52" i="1"/>
  <c r="I32" i="1"/>
  <c r="H51" i="1"/>
  <c r="K51" i="1"/>
  <c r="L51" i="1"/>
  <c r="M51" i="1"/>
  <c r="N51" i="1"/>
  <c r="O51" i="1"/>
  <c r="P51" i="1"/>
  <c r="Q51" i="1"/>
  <c r="R51" i="1"/>
  <c r="T51" i="1"/>
  <c r="U51" i="1"/>
  <c r="V51" i="1"/>
  <c r="W51" i="1"/>
  <c r="X51" i="1"/>
  <c r="Y51" i="1"/>
  <c r="Z51" i="1"/>
  <c r="G51" i="1"/>
  <c r="H40" i="1"/>
  <c r="M40" i="1"/>
  <c r="N40" i="1"/>
  <c r="O40" i="1"/>
  <c r="P40" i="1"/>
  <c r="Q40" i="1"/>
  <c r="R40" i="1"/>
  <c r="S40" i="1"/>
  <c r="T40" i="1"/>
  <c r="U40" i="1"/>
  <c r="V40" i="1"/>
  <c r="W40" i="1"/>
  <c r="X40" i="1"/>
  <c r="Z40" i="1"/>
  <c r="G40" i="1"/>
  <c r="H34" i="1"/>
  <c r="N34" i="1"/>
  <c r="O34" i="1"/>
  <c r="P34" i="1"/>
  <c r="Q34" i="1"/>
  <c r="R34" i="1"/>
  <c r="S34" i="1"/>
  <c r="T34" i="1"/>
  <c r="U34" i="1"/>
  <c r="W34" i="1"/>
  <c r="X34" i="1"/>
  <c r="Z34" i="1"/>
  <c r="G34" i="1"/>
  <c r="Y15" i="1"/>
  <c r="Z15" i="1"/>
  <c r="X15" i="1"/>
  <c r="V15" i="1"/>
  <c r="W15" i="1"/>
  <c r="U15" i="1"/>
  <c r="S15" i="1"/>
  <c r="T15" i="1"/>
  <c r="R15" i="1"/>
  <c r="P15" i="1"/>
  <c r="Q15" i="1"/>
  <c r="O15" i="1"/>
  <c r="J15" i="1"/>
  <c r="N15" i="1"/>
  <c r="I17" i="3"/>
  <c r="H17" i="3"/>
  <c r="G17" i="3"/>
  <c r="E17" i="3"/>
  <c r="D17" i="3"/>
  <c r="C17" i="3"/>
  <c r="B17" i="3"/>
  <c r="J5" i="1"/>
  <c r="J10" i="1"/>
  <c r="N5" i="1"/>
  <c r="O5" i="1"/>
  <c r="P5" i="1"/>
  <c r="Q5" i="1"/>
  <c r="R5" i="1"/>
  <c r="C4" i="1"/>
  <c r="D33" i="1"/>
  <c r="D4" i="1"/>
  <c r="J58" i="1"/>
  <c r="J57" i="1"/>
  <c r="L46" i="1"/>
  <c r="L47" i="1"/>
  <c r="M47" i="1"/>
  <c r="M45" i="1" s="1"/>
  <c r="L41" i="1"/>
  <c r="L40" i="1" s="1"/>
  <c r="L36" i="1"/>
  <c r="L34" i="1" s="1"/>
  <c r="M36" i="1"/>
  <c r="M34" i="1" s="1"/>
  <c r="I24" i="1"/>
  <c r="M16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L12" i="1"/>
  <c r="M12" i="1"/>
  <c r="L13" i="1"/>
  <c r="M13" i="1"/>
  <c r="M11" i="1"/>
  <c r="L11" i="1"/>
  <c r="S5" i="1"/>
  <c r="T5" i="1"/>
  <c r="U5" i="1"/>
  <c r="V5" i="1"/>
  <c r="W5" i="1"/>
  <c r="X5" i="1"/>
  <c r="Y5" i="1"/>
  <c r="Z5" i="1"/>
  <c r="M7" i="1"/>
  <c r="M8" i="1"/>
  <c r="M9" i="1"/>
  <c r="M6" i="1"/>
  <c r="L7" i="1"/>
  <c r="L8" i="1"/>
  <c r="L9" i="1"/>
  <c r="K9" i="1" s="1"/>
  <c r="I9" i="1" s="1"/>
  <c r="L6" i="1"/>
  <c r="K35" i="1"/>
  <c r="I35" i="1" s="1"/>
  <c r="K46" i="1" l="1"/>
  <c r="L45" i="1"/>
  <c r="L33" i="1" s="1"/>
  <c r="K6" i="1"/>
  <c r="I6" i="1" s="1"/>
  <c r="K16" i="1"/>
  <c r="I16" i="1" s="1"/>
  <c r="I17" i="1"/>
  <c r="I18" i="1"/>
  <c r="I51" i="1"/>
  <c r="U33" i="1"/>
  <c r="U14" i="1" s="1"/>
  <c r="U4" i="1" s="1"/>
  <c r="Y33" i="1"/>
  <c r="Y14" i="1" s="1"/>
  <c r="Y4" i="1" s="1"/>
  <c r="K11" i="1"/>
  <c r="I11" i="1" s="1"/>
  <c r="I23" i="1"/>
  <c r="K7" i="1"/>
  <c r="I7" i="1" s="1"/>
  <c r="F17" i="3"/>
  <c r="K13" i="1"/>
  <c r="I13" i="1" s="1"/>
  <c r="I29" i="1"/>
  <c r="F33" i="1"/>
  <c r="F14" i="1" s="1"/>
  <c r="F4" i="1" s="1"/>
  <c r="I21" i="1"/>
  <c r="I22" i="1"/>
  <c r="O33" i="1"/>
  <c r="O14" i="1" s="1"/>
  <c r="O4" i="1" s="1"/>
  <c r="V33" i="1"/>
  <c r="V14" i="1" s="1"/>
  <c r="V4" i="1" s="1"/>
  <c r="K8" i="1"/>
  <c r="I8" i="1" s="1"/>
  <c r="I31" i="1"/>
  <c r="I27" i="1"/>
  <c r="J33" i="1"/>
  <c r="J14" i="1" s="1"/>
  <c r="J4" i="1" s="1"/>
  <c r="K41" i="1"/>
  <c r="L15" i="1"/>
  <c r="M15" i="1"/>
  <c r="N33" i="1"/>
  <c r="N14" i="1" s="1"/>
  <c r="N4" i="1" s="1"/>
  <c r="I26" i="1"/>
  <c r="K36" i="1"/>
  <c r="X33" i="1"/>
  <c r="X14" i="1" s="1"/>
  <c r="X4" i="1" s="1"/>
  <c r="W33" i="1"/>
  <c r="W14" i="1" s="1"/>
  <c r="W4" i="1" s="1"/>
  <c r="P33" i="1"/>
  <c r="P14" i="1" s="1"/>
  <c r="P4" i="1" s="1"/>
  <c r="L5" i="1"/>
  <c r="Q33" i="1"/>
  <c r="Q14" i="1" s="1"/>
  <c r="Q4" i="1" s="1"/>
  <c r="L10" i="1"/>
  <c r="Z33" i="1"/>
  <c r="Z14" i="1" s="1"/>
  <c r="Z4" i="1" s="1"/>
  <c r="R33" i="1"/>
  <c r="R14" i="1" s="1"/>
  <c r="R4" i="1" s="1"/>
  <c r="G33" i="1"/>
  <c r="G14" i="1" s="1"/>
  <c r="G4" i="1" s="1"/>
  <c r="I25" i="1"/>
  <c r="I19" i="1"/>
  <c r="S33" i="1"/>
  <c r="S14" i="1" s="1"/>
  <c r="S4" i="1" s="1"/>
  <c r="T33" i="1"/>
  <c r="T14" i="1" s="1"/>
  <c r="T4" i="1" s="1"/>
  <c r="I30" i="1"/>
  <c r="I20" i="1"/>
  <c r="K47" i="1"/>
  <c r="M5" i="1"/>
  <c r="K12" i="1"/>
  <c r="I12" i="1" s="1"/>
  <c r="M10" i="1"/>
  <c r="H5" i="1"/>
  <c r="U60" i="1" l="1"/>
  <c r="I46" i="1"/>
  <c r="I45" i="1" s="1"/>
  <c r="K45" i="1"/>
  <c r="I5" i="1"/>
  <c r="K10" i="1"/>
  <c r="K5" i="1"/>
  <c r="I47" i="1"/>
  <c r="I28" i="1"/>
  <c r="I15" i="1" s="1"/>
  <c r="I41" i="1"/>
  <c r="I40" i="1" s="1"/>
  <c r="K40" i="1"/>
  <c r="K34" i="1"/>
  <c r="I36" i="1"/>
  <c r="I34" i="1" s="1"/>
  <c r="K15" i="1"/>
  <c r="O60" i="1"/>
  <c r="M33" i="1"/>
  <c r="M14" i="1" s="1"/>
  <c r="M4" i="1" s="1"/>
  <c r="R60" i="1"/>
  <c r="X60" i="1"/>
  <c r="L14" i="1"/>
  <c r="L4" i="1" s="1"/>
  <c r="I10" i="1"/>
  <c r="K33" i="1" l="1"/>
  <c r="K14" i="1" s="1"/>
  <c r="K4" i="1" s="1"/>
  <c r="I33" i="1"/>
  <c r="I14" i="1" s="1"/>
  <c r="I4" i="1" s="1"/>
  <c r="H33" i="1"/>
  <c r="H14" i="1" s="1"/>
  <c r="H4" i="1" s="1"/>
</calcChain>
</file>

<file path=xl/sharedStrings.xml><?xml version="1.0" encoding="utf-8"?>
<sst xmlns="http://schemas.openxmlformats.org/spreadsheetml/2006/main" count="291" uniqueCount="234">
  <si>
    <t>Учебная нагрузка студента</t>
  </si>
  <si>
    <t>Обязат. учебн занятия</t>
  </si>
  <si>
    <t>Наименование дисциплин</t>
  </si>
  <si>
    <t>№ п/п</t>
  </si>
  <si>
    <t>экзаменов</t>
  </si>
  <si>
    <t>Курсовых проектов</t>
  </si>
  <si>
    <t>зачетов</t>
  </si>
  <si>
    <t>Всего по дисциплине</t>
  </si>
  <si>
    <t>Максимальная</t>
  </si>
  <si>
    <t>Самостоятельная</t>
  </si>
  <si>
    <t>Обязат. при очн. форм. обуч.</t>
  </si>
  <si>
    <t>Всего</t>
  </si>
  <si>
    <t>в том числе</t>
  </si>
  <si>
    <t>Обзорн. уст. зан.</t>
  </si>
  <si>
    <t>Лаб. и пракитич. занятия.</t>
  </si>
  <si>
    <t>Курсовой проект</t>
  </si>
  <si>
    <t>3 курс</t>
  </si>
  <si>
    <t>Дом. контр. раб.</t>
  </si>
  <si>
    <t>4 курс</t>
  </si>
  <si>
    <t>Распределение по курсам и семестрам</t>
  </si>
  <si>
    <t>Техническая механика</t>
  </si>
  <si>
    <t>Материаловедение</t>
  </si>
  <si>
    <t>Метрология, стандартизация и сертификация</t>
  </si>
  <si>
    <t>Охрана труда</t>
  </si>
  <si>
    <t>Основы философии</t>
  </si>
  <si>
    <t>Иностранный язык</t>
  </si>
  <si>
    <t>Физическая культура</t>
  </si>
  <si>
    <t>Математика</t>
  </si>
  <si>
    <t>Информатика</t>
  </si>
  <si>
    <t>Экологические основы природопользования</t>
  </si>
  <si>
    <t xml:space="preserve"> Инженерная графика</t>
  </si>
  <si>
    <t>Безопасность жизнедеятельности</t>
  </si>
  <si>
    <t>Технологическое оборудование</t>
  </si>
  <si>
    <t>Технология машиностроения</t>
  </si>
  <si>
    <t>Технологическая оснастка</t>
  </si>
  <si>
    <t>Информационные технологии в профессиональной деятельности</t>
  </si>
  <si>
    <t>УЧЕБНЫЙ ПЛАН</t>
  </si>
  <si>
    <t>по программе базовой подготовки</t>
  </si>
  <si>
    <r>
      <t xml:space="preserve">Квалификация: </t>
    </r>
    <r>
      <rPr>
        <b/>
        <sz val="11"/>
        <rFont val="Arial Cyr"/>
        <charset val="204"/>
      </rPr>
      <t>техник</t>
    </r>
  </si>
  <si>
    <t>Нормативный срок обучения:</t>
  </si>
  <si>
    <r>
      <t xml:space="preserve">Форма обучения - </t>
    </r>
    <r>
      <rPr>
        <b/>
        <sz val="11"/>
        <rFont val="Arial Cyr"/>
        <charset val="204"/>
      </rPr>
      <t>заочная</t>
    </r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</si>
  <si>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</si>
  <si>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</si>
  <si>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</si>
  <si>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</si>
  <si>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</si>
  <si>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</si>
  <si>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</si>
  <si>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 xml:space="preserve">преддипломная </t>
  </si>
  <si>
    <t>-</t>
  </si>
  <si>
    <t>II</t>
  </si>
  <si>
    <t>III</t>
  </si>
  <si>
    <t>IV</t>
  </si>
  <si>
    <t>История</t>
  </si>
  <si>
    <t>1 курс</t>
  </si>
  <si>
    <t>2 курс</t>
  </si>
  <si>
    <t>Обязательная часть циклов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</si>
  <si>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</si>
  <si>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</si>
  <si>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</si>
  <si>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</si>
  <si>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</si>
  <si>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</si>
  <si>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</si>
  <si>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</si>
  <si>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ЕН.03</t>
  </si>
  <si>
    <t>П.00</t>
  </si>
  <si>
    <t>Профессиональный цикл</t>
  </si>
  <si>
    <t>Общепрофессиональные дисциплины</t>
  </si>
  <si>
    <t>Компьютерная графика</t>
  </si>
  <si>
    <t>Программирование для автоматизированного оборудования</t>
  </si>
  <si>
    <t>Основы экономики организации и правового обеспечения профессиональной деятельности</t>
  </si>
  <si>
    <t>Электротехника и электроника</t>
  </si>
  <si>
    <t>Профессиональные модули</t>
  </si>
  <si>
    <t>Разработка технологических процессов изготовления деталей машин</t>
  </si>
  <si>
    <t>Технологические процессы изготовления деталей машин</t>
  </si>
  <si>
    <t>Системы автоматизированного проектирования и программирования в машиностроении</t>
  </si>
  <si>
    <t>Участие в организации производственной деятельности структурного подразделения</t>
  </si>
  <si>
    <t>Планирование и организация работы структурного подразделения</t>
  </si>
  <si>
    <t>Участие во внедрении технологических процессов изготовления деталей машин и осуществления технического контроля</t>
  </si>
  <si>
    <t>Реализация технологических процессов изготовления деталей</t>
  </si>
  <si>
    <t>Контроль соответствия качества деталей требованиям технической документации</t>
  </si>
  <si>
    <t>Производственная практика (преддипломная)</t>
  </si>
  <si>
    <t>ПМ.00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</si>
  <si>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</si>
  <si>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</si>
  <si>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</si>
  <si>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</si>
  <si>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</si>
  <si>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</si>
  <si>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</si>
  <si>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</si>
  <si>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</si>
  <si>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</si>
  <si>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</si>
  <si>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МДК.03.02</t>
  </si>
  <si>
    <t>УП.03</t>
  </si>
  <si>
    <t>ПП.03</t>
  </si>
  <si>
    <t>ПМ.04</t>
  </si>
  <si>
    <t>УП.04</t>
  </si>
  <si>
    <t>ПП.04</t>
  </si>
  <si>
    <t>ПДП.00</t>
  </si>
  <si>
    <t>ГИА.00</t>
  </si>
  <si>
    <t>Перечень кабинетов, лабораторий и мастерских</t>
  </si>
  <si>
    <t>№</t>
  </si>
  <si>
    <t>Наименование:</t>
  </si>
  <si>
    <t>Кабинеты:</t>
  </si>
  <si>
    <t>Мастерские:</t>
  </si>
  <si>
    <t>социально-экономических дисциплин;</t>
  </si>
  <si>
    <t>слесарная;</t>
  </si>
  <si>
    <t>иностранных языков;</t>
  </si>
  <si>
    <t>механическая;</t>
  </si>
  <si>
    <t>математики;</t>
  </si>
  <si>
    <t>участок станков с ЧПУ</t>
  </si>
  <si>
    <t>информатики;</t>
  </si>
  <si>
    <t>Спортивный комплекс:</t>
  </si>
  <si>
    <t>инженерной графики;</t>
  </si>
  <si>
    <t>спортивный зал</t>
  </si>
  <si>
    <t>экономики отрасли и менеджмента;</t>
  </si>
  <si>
    <t>открытый стадион широкого профиля с элементами полосы препятствий;</t>
  </si>
  <si>
    <t>безопасности жизнедеятельности и охраны труда;</t>
  </si>
  <si>
    <t>стрелковый тир (в любой модификации, включая электронный) или место для стрельбы</t>
  </si>
  <si>
    <t>технологии машиностроения.</t>
  </si>
  <si>
    <t>Залы:</t>
  </si>
  <si>
    <t>Лаборатории:</t>
  </si>
  <si>
    <t>библиотека, читальный зал с выходом в сеть Интернет;</t>
  </si>
  <si>
    <t>технической механики;</t>
  </si>
  <si>
    <t>актовый зал</t>
  </si>
  <si>
    <t>материаловедения;</t>
  </si>
  <si>
    <t>процессов формообразования и инструментов;</t>
  </si>
  <si>
    <t>технологического оборудования и оснастки;</t>
  </si>
  <si>
    <t>информационных технологий в профессиональной деятельности;</t>
  </si>
  <si>
    <t>автоматизированного проектирования технологических процессов программирования систем ЧПУ</t>
  </si>
  <si>
    <t>Пояснения к таблице:</t>
  </si>
  <si>
    <t>Курсы</t>
  </si>
  <si>
    <t>1. Сводные данные по бюджету времени (в неделях) (для очной формы обучения)</t>
  </si>
  <si>
    <t>Общий гуманитарный и социально-экономический цикл</t>
  </si>
  <si>
    <t>Математический и общий естественнонаучный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</si>
  <si>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</si>
  <si>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</si>
  <si>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</si>
  <si>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</si>
  <si>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</si>
  <si>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</si>
  <si>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</si>
  <si>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</si>
  <si>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</si>
  <si>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</si>
  <si>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</si>
  <si>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</si>
  <si>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</si>
  <si>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</si>
  <si>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</si>
  <si>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ОП.16</t>
  </si>
  <si>
    <t>ОП.17</t>
  </si>
  <si>
    <t>Производственная практика (по профилю специальности)</t>
  </si>
  <si>
    <t>1. Программа базовой подготовки</t>
  </si>
  <si>
    <t>1.1. Выпускная квалификационная работа в форме:</t>
  </si>
  <si>
    <t>дипломного проекта</t>
  </si>
  <si>
    <t>Выполнение дипломного проекта с 18.05 по 14.06 (всего 4 нед.)</t>
  </si>
  <si>
    <t>Дисциплин и МДК</t>
  </si>
  <si>
    <t>Экзаменов (в т.ч. экзаменов (квалификационных))</t>
  </si>
  <si>
    <t>Зачетов</t>
  </si>
  <si>
    <t>Распределение обязательной учебной нагрузки (включая обязательную аудиторную нагрузку и все виды практик в составе профессиональных модулей) по курсам и семестрам (час. в семестр)</t>
  </si>
  <si>
    <t>метрологии, стандартизации и подтверждения соответствия;</t>
  </si>
  <si>
    <t>русского языка и культуры речи;</t>
  </si>
  <si>
    <t>социальной психологии;</t>
  </si>
  <si>
    <t>механизации и автоматизации производства;</t>
  </si>
  <si>
    <t>методов получения и проектирования заготовок.</t>
  </si>
  <si>
    <t>гидравлических и пневматических систем;</t>
  </si>
  <si>
    <t>электротехники и электроники;</t>
  </si>
  <si>
    <t>Домашних контрольных работ</t>
  </si>
  <si>
    <t>Классных контрольных работ</t>
  </si>
  <si>
    <t>Индексы циклов и обязательная учебная нагрузка по циклам по ФГОС, часов</t>
  </si>
  <si>
    <t>Распределение вариативной части (ВЧ) по циклам, часов</t>
  </si>
  <si>
    <t>на увеличение объема обязательных дисциплин, МДК</t>
  </si>
  <si>
    <t>на введение дополнительных дисциплин, МДК и ПМ</t>
  </si>
  <si>
    <t>Процессы формообразования и инструменты</t>
  </si>
  <si>
    <t>Основы бережливого производства</t>
  </si>
  <si>
    <t>МДК.04.01</t>
  </si>
  <si>
    <t>МДК.04.02</t>
  </si>
  <si>
    <t>_________________А.В. Иванова</t>
  </si>
  <si>
    <t>1. Сводные данные по бюджету времени (в неделях) (для  заочной формы обучения)</t>
  </si>
  <si>
    <t>сессии</t>
  </si>
  <si>
    <t>самостоятельное изучение учебного материала</t>
  </si>
  <si>
    <t>I</t>
  </si>
  <si>
    <t>Организация профессиональной деятельности оператора станка с ПУ</t>
  </si>
  <si>
    <t>Реализация профессиональной деятельности оператора станков с ПУ</t>
  </si>
  <si>
    <t>Психологические основы профессиональной деятельности</t>
  </si>
  <si>
    <t>Директор Государственного бюджетного профессионального образовательного учреждения  "Павловский автомеханический техникум им. И.И. Лепсе"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</si>
  <si>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</si>
  <si>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15.02.08 "Технология машиностроения"</t>
  </si>
  <si>
    <t>по программам подготовки специалистов среднего звена</t>
  </si>
  <si>
    <t>Утверждаю</t>
  </si>
  <si>
    <t>Распределение вариативной части ППССЗ по циклам по специальности                                                                                                                                                             15.02.08     Технология    машиностроения</t>
  </si>
  <si>
    <t>вариатив</t>
  </si>
  <si>
    <t>1. В математический и общий естественно-научный цикл включена новая дисциплина:</t>
  </si>
  <si>
    <t>ЕН.03 Экологические основы природопользования - 40 часов  направлены на формирование ПК.41.-4.3</t>
  </si>
  <si>
    <t>2.В общепрофессиональный цикл введены  дополнительные учебные дисциплины:</t>
  </si>
  <si>
    <t xml:space="preserve">  ОП. 15.Электротехника и электроника - 56 часов  направлены на формирование ПК.1.1-3.2</t>
  </si>
  <si>
    <t>ОП. 16. Основы Бережливого производства - 65 часов направлены на формирование ПК.1.1-3.2</t>
  </si>
  <si>
    <t>ОП. 17 Психологические основы профессиональной деятельности-51 час  направлены на формирование ПК.1.1-3.2</t>
  </si>
  <si>
    <t>3.В общепрофессиональные дисциплины добавлены часы из вариативной части</t>
  </si>
  <si>
    <t>ОП.01 Инженерная графика 50 часов направлены на формирование ПК.1.1-3.2</t>
  </si>
  <si>
    <t>ОП.02 Компьютерная грфика 40 часов направлены на формирование ПК.1.1-3.2</t>
  </si>
  <si>
    <t>ОП,03 Техническая механика 80 часов направлены на формирование ПК.1.1-3.2</t>
  </si>
  <si>
    <t>ОП.04 Материаловедение 25 часов направлены на формирование ПК.1.1-3.2</t>
  </si>
  <si>
    <t>ОП.05 Метрология, стандартизация  и сертификация 30 часов направлены на формирование ПК.1.1-3.2</t>
  </si>
  <si>
    <t>ОП.06 Процессы формообразования и инструменты 90 часов направлены на формирование ПК 1.1-3.2</t>
  </si>
  <si>
    <t>ОП.07 Технологическое оборудование 17 часов  направлены на формирование  ПК 1.1 - 3.2</t>
  </si>
  <si>
    <t>ОП.08 Технология машиностроения   70 часов направлены на формирование ПК1.1-3.2</t>
  </si>
  <si>
    <t>ОП.09. Технологическая оснастка 40 часов направлены на формирование ПК.1.1-3.2</t>
  </si>
  <si>
    <t>ОП.10 Программирование для автоматизированного оборудования 60 часов направлены на формирование ПК.1.1- 3.2</t>
  </si>
  <si>
    <t>ОП.11 Информационные технологии в профессиональной деятельности 30 часов направлены на формирование ПК.1.1-3.2</t>
  </si>
  <si>
    <t>4. В профессиональные модули добавлены часы из вариативной части на увеличение объема обязательных МДК.</t>
  </si>
  <si>
    <t>МДК.03.01 Реализация технологических процессов изготовления деталей 30 часов направлены на формирование ПК3.1-3.2</t>
  </si>
  <si>
    <t>МДК.03.02 Котроль соответствия качества деталей требованиям технической документации  36 часов а на формирование ПК.3.3-3.4</t>
  </si>
  <si>
    <t>МДК.04.01 Организация профессиональной деятельности опреатора станков с ПУ 45часов направлены на формирование ПК4.1-4.2</t>
  </si>
  <si>
    <t>МДК.04.02 Реализация профессиональной деятельности оператора с ПУ 45 часов направлены на формирование ПК.4.3-4.4</t>
  </si>
  <si>
    <t>ОП.15</t>
  </si>
  <si>
    <t>Согласовано</t>
  </si>
  <si>
    <t>Начальник отдела технического обучения</t>
  </si>
  <si>
    <t xml:space="preserve">_____________________ Т.А. Пичужкина </t>
  </si>
  <si>
    <t>Защита дипломного проекта с 15.06 по 28.06 (2 нед.)</t>
  </si>
  <si>
    <t>дифференцированных зачетов</t>
  </si>
  <si>
    <t>Кол-во дом.контр. раб.</t>
  </si>
  <si>
    <t>в т.ч. дифференцированных</t>
  </si>
  <si>
    <t>Экзамен по модулю</t>
  </si>
  <si>
    <t>1,2,3</t>
  </si>
  <si>
    <t>Выполнение работ по одной или нескольким профессиям рабочих, должностям служащих</t>
  </si>
  <si>
    <t>АО "Гидроагрегат"</t>
  </si>
  <si>
    <t>_______ _________ 2022</t>
  </si>
  <si>
    <t>"_____"_______________2022 год</t>
  </si>
  <si>
    <t xml:space="preserve">Прием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</si>
</sst>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5"/>
      <name val="Arial Cyr"/>
      <family val="2"/>
      <charset val="204"/>
    </font>
    <font>
      <sz val="7"/>
      <name val="Arial Cyr"/>
      <family val="2"/>
      <charset val="204"/>
    </font>
    <font>
      <sz val="6"/>
      <name val="Arial Cyr"/>
      <family val="2"/>
      <charset val="204"/>
    </font>
    <font>
      <sz val="6.5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7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2" fillId="0" borderId="0" xfId="0" applyFont="1"/>
    <xf numFmtId="0" fontId="0" fillId="0" borderId="0" xfId="0" applyAlignment="1">
      <alignment textRotation="90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/>
    <xf numFmtId="0" fontId="6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/>
    <xf numFmtId="0" fontId="2" fillId="0" borderId="1" xfId="0" applyFont="1" applyBorder="1" applyAlignment="1">
      <alignment textRotation="90" wrapText="1"/>
    </xf>
    <xf numFmtId="0" fontId="4" fillId="0" borderId="1" xfId="0" applyFont="1" applyBorder="1" applyAlignment="1">
      <alignment textRotation="90" wrapText="1"/>
    </xf>
    <xf numFmtId="0" fontId="8" fillId="0" borderId="1" xfId="0" applyFont="1" applyBorder="1"/>
    <xf numFmtId="0" fontId="8" fillId="0" borderId="1" xfId="0" applyFont="1" applyBorder="1" applyAlignment="1"/>
    <xf numFmtId="1" fontId="2" fillId="0" borderId="1" xfId="0" applyNumberFormat="1" applyFont="1" applyBorder="1"/>
    <xf numFmtId="0" fontId="2" fillId="0" borderId="1" xfId="0" applyFont="1" applyBorder="1" applyAlignment="1">
      <alignment horizontal="center" vertical="center" textRotation="90"/>
    </xf>
    <xf numFmtId="0" fontId="9" fillId="0" borderId="0" xfId="0" applyFont="1"/>
    <xf numFmtId="0" fontId="10" fillId="0" borderId="0" xfId="0" applyFont="1"/>
    <xf numFmtId="0" fontId="17" fillId="2" borderId="1" xfId="0" applyFont="1" applyFill="1" applyBorder="1" applyAlignment="1">
      <alignment vertical="center" wrapText="1"/>
    </xf>
    <xf numFmtId="0" fontId="16" fillId="0" borderId="0" xfId="0" applyFont="1"/>
    <xf numFmtId="0" fontId="7" fillId="0" borderId="0" xfId="0" applyFont="1" applyBorder="1" applyAlignment="1"/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/>
    <xf numFmtId="0" fontId="6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1" fontId="8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2" fillId="3" borderId="1" xfId="0" applyFont="1" applyFill="1" applyBorder="1"/>
    <xf numFmtId="0" fontId="17" fillId="2" borderId="1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3" borderId="1" xfId="0" applyFont="1" applyFill="1" applyBorder="1"/>
    <xf numFmtId="1" fontId="2" fillId="3" borderId="1" xfId="0" applyNumberFormat="1" applyFont="1" applyFill="1" applyBorder="1"/>
    <xf numFmtId="0" fontId="17" fillId="0" borderId="1" xfId="0" applyFont="1" applyBorder="1"/>
    <xf numFmtId="0" fontId="18" fillId="0" borderId="1" xfId="0" applyFont="1" applyBorder="1" applyAlignment="1">
      <alignment wrapText="1"/>
    </xf>
    <xf numFmtId="0" fontId="16" fillId="0" borderId="1" xfId="0" applyFont="1" applyBorder="1" applyAlignment="1"/>
    <xf numFmtId="0" fontId="19" fillId="0" borderId="0" xfId="0" applyFont="1"/>
    <xf numFmtId="1" fontId="17" fillId="2" borderId="1" xfId="0" applyNumberFormat="1" applyFont="1" applyFill="1" applyBorder="1"/>
    <xf numFmtId="1" fontId="17" fillId="4" borderId="1" xfId="0" applyNumberFormat="1" applyFont="1" applyFill="1" applyBorder="1"/>
    <xf numFmtId="0" fontId="17" fillId="4" borderId="1" xfId="0" applyFont="1" applyFill="1" applyBorder="1"/>
    <xf numFmtId="0" fontId="17" fillId="4" borderId="1" xfId="0" applyFont="1" applyFill="1" applyBorder="1" applyAlignment="1">
      <alignment wrapText="1"/>
    </xf>
    <xf numFmtId="1" fontId="1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distributed"/>
    </xf>
    <xf numFmtId="0" fontId="14" fillId="0" borderId="1" xfId="0" applyFont="1" applyBorder="1" applyAlignment="1">
      <alignment vertical="distributed" wrapText="1"/>
    </xf>
    <xf numFmtId="0" fontId="0" fillId="0" borderId="0" xfId="0" applyAlignment="1">
      <alignment vertical="distributed"/>
    </xf>
    <xf numFmtId="0" fontId="0" fillId="0" borderId="1" xfId="0" applyBorder="1" applyAlignment="1">
      <alignment vertical="distributed" wrapText="1"/>
    </xf>
    <xf numFmtId="0" fontId="7" fillId="0" borderId="2" xfId="0" applyFont="1" applyBorder="1" applyAlignment="1"/>
    <xf numFmtId="0" fontId="8" fillId="0" borderId="2" xfId="0" applyFont="1" applyBorder="1"/>
    <xf numFmtId="0" fontId="18" fillId="0" borderId="0" xfId="0" applyFont="1" applyBorder="1" applyAlignment="1">
      <alignment wrapText="1"/>
    </xf>
    <xf numFmtId="0" fontId="8" fillId="0" borderId="0" xfId="0" applyFont="1" applyBorder="1"/>
    <xf numFmtId="0" fontId="8" fillId="0" borderId="3" xfId="0" applyFont="1" applyBorder="1"/>
    <xf numFmtId="0" fontId="8" fillId="0" borderId="4" xfId="0" applyFont="1" applyBorder="1"/>
    <xf numFmtId="0" fontId="18" fillId="0" borderId="4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vertical="center" textRotation="90"/>
    </xf>
    <xf numFmtId="0" fontId="2" fillId="0" borderId="0" xfId="0" applyFont="1" applyBorder="1"/>
    <xf numFmtId="0" fontId="2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14" fillId="0" borderId="2" xfId="0" applyFont="1" applyBorder="1" applyAlignment="1">
      <alignment vertical="center" textRotation="90"/>
    </xf>
    <xf numFmtId="0" fontId="2" fillId="5" borderId="1" xfId="0" applyFont="1" applyFill="1" applyBorder="1"/>
    <xf numFmtId="0" fontId="4" fillId="5" borderId="1" xfId="0" applyFont="1" applyFill="1" applyBorder="1" applyAlignment="1">
      <alignment wrapText="1"/>
    </xf>
    <xf numFmtId="1" fontId="2" fillId="5" borderId="1" xfId="0" applyNumberFormat="1" applyFont="1" applyFill="1" applyBorder="1"/>
    <xf numFmtId="0" fontId="2" fillId="5" borderId="1" xfId="0" applyFont="1" applyFill="1" applyBorder="1" applyAlignment="1"/>
    <xf numFmtId="0" fontId="4" fillId="6" borderId="1" xfId="0" applyFont="1" applyFill="1" applyBorder="1" applyAlignment="1">
      <alignment textRotation="90" wrapText="1"/>
    </xf>
    <xf numFmtId="1" fontId="17" fillId="6" borderId="1" xfId="0" applyNumberFormat="1" applyFont="1" applyFill="1" applyBorder="1" applyAlignment="1">
      <alignment horizontal="center" wrapText="1"/>
    </xf>
    <xf numFmtId="0" fontId="8" fillId="6" borderId="1" xfId="0" applyFont="1" applyFill="1" applyBorder="1" applyAlignment="1"/>
    <xf numFmtId="0" fontId="2" fillId="6" borderId="1" xfId="0" applyFont="1" applyFill="1" applyBorder="1" applyAlignment="1"/>
    <xf numFmtId="0" fontId="8" fillId="6" borderId="1" xfId="0" applyFont="1" applyFill="1" applyBorder="1"/>
    <xf numFmtId="1" fontId="17" fillId="6" borderId="1" xfId="0" applyNumberFormat="1" applyFont="1" applyFill="1" applyBorder="1"/>
    <xf numFmtId="1" fontId="8" fillId="6" borderId="1" xfId="0" applyNumberFormat="1" applyFont="1" applyFill="1" applyBorder="1" applyAlignment="1"/>
    <xf numFmtId="0" fontId="2" fillId="6" borderId="1" xfId="0" applyFont="1" applyFill="1" applyBorder="1"/>
    <xf numFmtId="0" fontId="16" fillId="6" borderId="1" xfId="0" applyFont="1" applyFill="1" applyBorder="1" applyAlignment="1"/>
    <xf numFmtId="0" fontId="8" fillId="6" borderId="4" xfId="0" applyFont="1" applyFill="1" applyBorder="1"/>
    <xf numFmtId="0" fontId="0" fillId="6" borderId="1" xfId="0" applyFill="1" applyBorder="1" applyAlignment="1"/>
    <xf numFmtId="1" fontId="2" fillId="8" borderId="1" xfId="0" applyNumberFormat="1" applyFont="1" applyFill="1" applyBorder="1"/>
    <xf numFmtId="0" fontId="2" fillId="8" borderId="1" xfId="0" applyFont="1" applyFill="1" applyBorder="1"/>
    <xf numFmtId="0" fontId="21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/>
    </xf>
    <xf numFmtId="0" fontId="0" fillId="0" borderId="0" xfId="0" applyFont="1"/>
    <xf numFmtId="0" fontId="14" fillId="0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/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8" xfId="0" applyFont="1" applyBorder="1" applyAlignment="1">
      <alignment textRotation="90" wrapText="1"/>
    </xf>
    <xf numFmtId="0" fontId="2" fillId="0" borderId="3" xfId="0" applyFont="1" applyBorder="1" applyAlignment="1">
      <alignment textRotation="90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0" fillId="0" borderId="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7" borderId="14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wrapText="1"/>
    </xf>
    <xf numFmtId="0" fontId="20" fillId="7" borderId="16" xfId="0" applyFont="1" applyFill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14" fillId="0" borderId="8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18650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72765" y="-1472765"/>
          <a:ext cx="7112869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/>
  </sheetViews>
  <sheetFormatPr defaultRowHeight="13.2" x14ac:dyDescent="0.25"/>
  <sheetData>
    <row r="1" spans="1:14" ht="15" x14ac:dyDescent="0.25">
      <c r="A1" t="s">
        <v>220</v>
      </c>
      <c r="K1" s="20" t="s">
        <v>193</v>
      </c>
      <c r="L1" s="20"/>
      <c r="M1" s="20"/>
      <c r="N1" s="20"/>
    </row>
    <row r="2" spans="1:14" x14ac:dyDescent="0.25">
      <c r="A2" t="s">
        <v>230</v>
      </c>
      <c r="K2" s="112" t="s">
        <v>189</v>
      </c>
      <c r="L2" s="112"/>
      <c r="M2" s="112"/>
      <c r="N2" s="112"/>
    </row>
    <row r="3" spans="1:14" x14ac:dyDescent="0.25">
      <c r="A3" t="s">
        <v>221</v>
      </c>
      <c r="K3" s="112"/>
      <c r="L3" s="112"/>
      <c r="M3" s="112"/>
      <c r="N3" s="112"/>
    </row>
    <row r="4" spans="1:14" x14ac:dyDescent="0.25">
      <c r="A4" t="s">
        <v>222</v>
      </c>
      <c r="K4" s="112"/>
      <c r="L4" s="112"/>
      <c r="M4" s="112"/>
      <c r="N4" s="112"/>
    </row>
    <row r="5" spans="1:14" ht="51.75" customHeight="1" x14ac:dyDescent="0.25">
      <c r="A5" s="107" t="s">
        <v>231</v>
      </c>
      <c r="K5" s="112"/>
      <c r="L5" s="112"/>
      <c r="M5" s="112"/>
      <c r="N5" s="112"/>
    </row>
    <row r="6" spans="1:14" ht="15" x14ac:dyDescent="0.25">
      <c r="K6" s="21" t="s">
        <v>181</v>
      </c>
      <c r="L6" s="20"/>
      <c r="M6" s="20"/>
      <c r="N6" s="20"/>
    </row>
    <row r="7" spans="1:14" ht="15" x14ac:dyDescent="0.25">
      <c r="K7" s="21" t="s">
        <v>232</v>
      </c>
      <c r="L7" s="21"/>
      <c r="M7" s="20"/>
      <c r="N7" s="20"/>
    </row>
    <row r="10" spans="1:14" ht="17.399999999999999" x14ac:dyDescent="0.3">
      <c r="A10" s="113" t="s">
        <v>36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x14ac:dyDescent="0.25">
      <c r="A11" s="114" t="s">
        <v>190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x14ac:dyDescent="0.2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15" x14ac:dyDescent="0.25">
      <c r="A14" s="111" t="s">
        <v>192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ht="15.6" x14ac:dyDescent="0.3">
      <c r="A15" s="110" t="s">
        <v>191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15" x14ac:dyDescent="0.25">
      <c r="A16" s="111" t="s">
        <v>37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22" spans="8:8" ht="13.8" x14ac:dyDescent="0.25">
      <c r="H22" s="21" t="s">
        <v>38</v>
      </c>
    </row>
    <row r="23" spans="8:8" ht="13.8" x14ac:dyDescent="0.25">
      <c r="H23" s="21" t="s">
        <v>40</v>
      </c>
    </row>
    <row r="24" spans="8:8" ht="13.8" x14ac:dyDescent="0.25">
      <c r="H24" s="21" t="s">
        <v>39</v>
      </c>
    </row>
    <row r="25" spans="8:8" ht="13.8" x14ac:dyDescent="0.25">
      <c r="H25" s="21" t="str">
        <f>"-3 года 10 мес. на базе среднего  общего образования"</f>
        <v>-3 года 10 мес. на базе среднего  общего образования</v>
      </c>
    </row>
    <row r="26" spans="8:8" ht="13.8" x14ac:dyDescent="0.25">
      <c r="H26" s="21" t="s">
        <v>233</v>
      </c>
    </row>
  </sheetData>
  <mergeCells count="6">
    <mergeCell ref="A15:N15"/>
    <mergeCell ref="A16:N16"/>
    <mergeCell ref="K2:N5"/>
    <mergeCell ref="A10:N10"/>
    <mergeCell ref="A11:N13"/>
    <mergeCell ref="A14:N14"/>
  </mergeCells>
  <phoneticPr fontId="0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120" zoomScaleSheetLayoutView="120" workbookViewId="0">
      <selection activeCell="E16" sqref="E16"/>
    </sheetView>
  </sheetViews>
  <sheetFormatPr defaultRowHeight="13.2" x14ac:dyDescent="0.25"/>
  <cols>
    <col min="1" max="1" width="22.6640625" customWidth="1"/>
    <col min="2" max="2" width="13.88671875" customWidth="1"/>
    <col min="3" max="3" width="16.6640625" customWidth="1"/>
    <col min="4" max="4" width="15.88671875" customWidth="1"/>
    <col min="5" max="5" width="18.109375" customWidth="1"/>
    <col min="6" max="6" width="15.109375" customWidth="1"/>
    <col min="7" max="7" width="10" customWidth="1"/>
    <col min="8" max="8" width="13.5546875" customWidth="1"/>
  </cols>
  <sheetData>
    <row r="1" spans="1:9" ht="32.25" customHeight="1" x14ac:dyDescent="0.25">
      <c r="A1" s="115" t="s">
        <v>135</v>
      </c>
      <c r="B1" s="115"/>
      <c r="C1" s="115"/>
      <c r="D1" s="115"/>
      <c r="E1" s="115"/>
      <c r="F1" s="115"/>
      <c r="G1" s="115"/>
      <c r="H1" s="115"/>
      <c r="I1" s="115"/>
    </row>
    <row r="2" spans="1:9" ht="12.75" customHeight="1" x14ac:dyDescent="0.25">
      <c r="A2" s="116" t="s">
        <v>134</v>
      </c>
      <c r="B2" s="116" t="s">
        <v>41</v>
      </c>
      <c r="C2" s="116" t="s">
        <v>42</v>
      </c>
      <c r="D2" s="116" t="s">
        <v>43</v>
      </c>
      <c r="E2" s="116"/>
      <c r="F2" s="116" t="s">
        <v>44</v>
      </c>
      <c r="G2" s="116" t="s">
        <v>45</v>
      </c>
      <c r="H2" s="116" t="s">
        <v>46</v>
      </c>
      <c r="I2" s="116" t="s">
        <v>11</v>
      </c>
    </row>
    <row r="3" spans="1:9" ht="26.4" x14ac:dyDescent="0.25">
      <c r="A3" s="116"/>
      <c r="B3" s="116"/>
      <c r="C3" s="116"/>
      <c r="D3" s="88" t="s">
        <v>47</v>
      </c>
      <c r="E3" s="88" t="s">
        <v>48</v>
      </c>
      <c r="F3" s="116"/>
      <c r="G3" s="116"/>
      <c r="H3" s="116"/>
      <c r="I3" s="116"/>
    </row>
    <row r="4" spans="1:9" x14ac:dyDescent="0.25">
      <c r="A4" s="89" t="s">
        <v>185</v>
      </c>
      <c r="B4" s="89">
        <v>39</v>
      </c>
      <c r="C4" s="89" t="s">
        <v>49</v>
      </c>
      <c r="D4" s="89" t="s">
        <v>49</v>
      </c>
      <c r="E4" s="89" t="s">
        <v>49</v>
      </c>
      <c r="F4" s="89">
        <v>2</v>
      </c>
      <c r="G4" s="89" t="s">
        <v>49</v>
      </c>
      <c r="H4" s="89">
        <v>11</v>
      </c>
      <c r="I4" s="89">
        <f>SUM(B4:H4)</f>
        <v>52</v>
      </c>
    </row>
    <row r="5" spans="1:9" x14ac:dyDescent="0.25">
      <c r="A5" s="89" t="s">
        <v>50</v>
      </c>
      <c r="B5" s="89">
        <v>36</v>
      </c>
      <c r="C5" s="89">
        <v>3.5</v>
      </c>
      <c r="D5" s="89" t="s">
        <v>49</v>
      </c>
      <c r="E5" s="89" t="s">
        <v>49</v>
      </c>
      <c r="F5" s="89">
        <v>2</v>
      </c>
      <c r="G5" s="89" t="s">
        <v>49</v>
      </c>
      <c r="H5" s="89">
        <v>10.5</v>
      </c>
      <c r="I5" s="89">
        <f>SUM(B5:H5)</f>
        <v>52</v>
      </c>
    </row>
    <row r="6" spans="1:9" x14ac:dyDescent="0.25">
      <c r="A6" s="89" t="s">
        <v>51</v>
      </c>
      <c r="B6" s="89">
        <v>28</v>
      </c>
      <c r="C6" s="90">
        <v>7.5</v>
      </c>
      <c r="D6" s="89">
        <v>4</v>
      </c>
      <c r="E6" s="89" t="s">
        <v>49</v>
      </c>
      <c r="F6" s="89">
        <v>2</v>
      </c>
      <c r="G6" s="89" t="s">
        <v>49</v>
      </c>
      <c r="H6" s="89">
        <v>10.5</v>
      </c>
      <c r="I6" s="89">
        <f>SUM(B6:H6)</f>
        <v>52</v>
      </c>
    </row>
    <row r="7" spans="1:9" x14ac:dyDescent="0.25">
      <c r="A7" s="89" t="s">
        <v>52</v>
      </c>
      <c r="B7" s="89">
        <v>19</v>
      </c>
      <c r="C7" s="89">
        <v>0</v>
      </c>
      <c r="D7" s="91">
        <v>10</v>
      </c>
      <c r="E7" s="89">
        <v>4</v>
      </c>
      <c r="F7" s="89">
        <v>2</v>
      </c>
      <c r="G7" s="89">
        <v>6</v>
      </c>
      <c r="H7" s="89">
        <v>2</v>
      </c>
      <c r="I7" s="89">
        <f>SUM(B7:H7)</f>
        <v>43</v>
      </c>
    </row>
    <row r="8" spans="1:9" x14ac:dyDescent="0.25">
      <c r="A8" s="92" t="s">
        <v>11</v>
      </c>
      <c r="B8" s="92">
        <f>SUM(B4:B7)</f>
        <v>122</v>
      </c>
      <c r="C8" s="92">
        <f t="shared" ref="C8:H8" si="0">SUM(C4:C7)</f>
        <v>11</v>
      </c>
      <c r="D8" s="92">
        <f t="shared" si="0"/>
        <v>14</v>
      </c>
      <c r="E8" s="92">
        <f t="shared" si="0"/>
        <v>4</v>
      </c>
      <c r="F8" s="92">
        <f t="shared" si="0"/>
        <v>8</v>
      </c>
      <c r="G8" s="92">
        <f t="shared" si="0"/>
        <v>6</v>
      </c>
      <c r="H8" s="92">
        <f t="shared" si="0"/>
        <v>34</v>
      </c>
      <c r="I8" s="92">
        <f>SUM(B8:H8)</f>
        <v>199</v>
      </c>
    </row>
    <row r="9" spans="1:9" x14ac:dyDescent="0.25">
      <c r="A9" s="104"/>
      <c r="B9" s="104"/>
      <c r="C9" s="104"/>
      <c r="D9" s="104"/>
      <c r="E9" s="104"/>
      <c r="F9" s="104"/>
      <c r="G9" s="104"/>
      <c r="H9" s="104"/>
      <c r="I9" s="104"/>
    </row>
    <row r="10" spans="1:9" x14ac:dyDescent="0.25">
      <c r="A10" s="117" t="s">
        <v>182</v>
      </c>
      <c r="B10" s="117"/>
      <c r="C10" s="117"/>
      <c r="D10" s="117"/>
      <c r="E10" s="117"/>
      <c r="F10" s="117"/>
      <c r="G10" s="117"/>
      <c r="H10" s="117"/>
      <c r="I10" s="117"/>
    </row>
    <row r="11" spans="1:9" x14ac:dyDescent="0.25">
      <c r="A11" s="116" t="s">
        <v>134</v>
      </c>
      <c r="B11" s="116" t="s">
        <v>183</v>
      </c>
      <c r="C11" s="116" t="s">
        <v>42</v>
      </c>
      <c r="D11" s="116" t="s">
        <v>43</v>
      </c>
      <c r="E11" s="116"/>
      <c r="F11" s="116" t="s">
        <v>184</v>
      </c>
      <c r="G11" s="116" t="s">
        <v>45</v>
      </c>
      <c r="H11" s="116" t="s">
        <v>46</v>
      </c>
      <c r="I11" s="116" t="s">
        <v>11</v>
      </c>
    </row>
    <row r="12" spans="1:9" ht="26.4" x14ac:dyDescent="0.25">
      <c r="A12" s="116"/>
      <c r="B12" s="116"/>
      <c r="C12" s="116"/>
      <c r="D12" s="88" t="s">
        <v>47</v>
      </c>
      <c r="E12" s="88" t="s">
        <v>48</v>
      </c>
      <c r="F12" s="116"/>
      <c r="G12" s="116"/>
      <c r="H12" s="116"/>
      <c r="I12" s="116"/>
    </row>
    <row r="13" spans="1:9" x14ac:dyDescent="0.25">
      <c r="A13" s="105" t="s">
        <v>185</v>
      </c>
      <c r="B13" s="105">
        <v>4</v>
      </c>
      <c r="C13" s="105">
        <v>0</v>
      </c>
      <c r="D13" s="105">
        <v>0</v>
      </c>
      <c r="E13" s="105">
        <v>0</v>
      </c>
      <c r="F13" s="105">
        <f>52-B13-C13-D13-E13-G13-H13</f>
        <v>37</v>
      </c>
      <c r="G13" s="105">
        <v>0</v>
      </c>
      <c r="H13" s="105">
        <v>11</v>
      </c>
      <c r="I13" s="105">
        <v>52</v>
      </c>
    </row>
    <row r="14" spans="1:9" x14ac:dyDescent="0.25">
      <c r="A14" s="89" t="s">
        <v>50</v>
      </c>
      <c r="B14" s="89">
        <v>4</v>
      </c>
      <c r="C14" s="89">
        <v>3.5</v>
      </c>
      <c r="D14" s="89">
        <v>0</v>
      </c>
      <c r="E14" s="89">
        <v>0</v>
      </c>
      <c r="F14" s="105">
        <f t="shared" ref="F14:F15" si="1">52-B14-C14-D14-E14-G14-H14</f>
        <v>34</v>
      </c>
      <c r="G14" s="89">
        <v>0</v>
      </c>
      <c r="H14" s="89">
        <v>10.5</v>
      </c>
      <c r="I14" s="89">
        <v>52</v>
      </c>
    </row>
    <row r="15" spans="1:9" x14ac:dyDescent="0.25">
      <c r="A15" s="89" t="s">
        <v>51</v>
      </c>
      <c r="B15" s="89">
        <v>6</v>
      </c>
      <c r="C15" s="89">
        <v>7.5</v>
      </c>
      <c r="D15" s="89">
        <v>4</v>
      </c>
      <c r="E15" s="89">
        <v>0</v>
      </c>
      <c r="F15" s="105">
        <f t="shared" si="1"/>
        <v>24</v>
      </c>
      <c r="G15" s="89">
        <v>0</v>
      </c>
      <c r="H15" s="89">
        <v>10.5</v>
      </c>
      <c r="I15" s="89">
        <v>52</v>
      </c>
    </row>
    <row r="16" spans="1:9" x14ac:dyDescent="0.25">
      <c r="A16" s="89" t="s">
        <v>52</v>
      </c>
      <c r="B16" s="89">
        <v>6</v>
      </c>
      <c r="C16" s="89">
        <v>0</v>
      </c>
      <c r="D16" s="89">
        <v>10</v>
      </c>
      <c r="E16" s="89">
        <v>4</v>
      </c>
      <c r="F16" s="105">
        <f>43-B16-C16-D16-E16-G16-H16</f>
        <v>15</v>
      </c>
      <c r="G16" s="89">
        <v>6</v>
      </c>
      <c r="H16" s="89">
        <v>2</v>
      </c>
      <c r="I16" s="89">
        <v>43</v>
      </c>
    </row>
    <row r="17" spans="1:9" x14ac:dyDescent="0.25">
      <c r="A17" s="92" t="s">
        <v>11</v>
      </c>
      <c r="B17" s="92">
        <f>SUM(B13:B16)</f>
        <v>20</v>
      </c>
      <c r="C17" s="92">
        <f t="shared" ref="C17:I17" si="2">SUM(C13:C16)</f>
        <v>11</v>
      </c>
      <c r="D17" s="92">
        <f t="shared" si="2"/>
        <v>14</v>
      </c>
      <c r="E17" s="92">
        <f t="shared" si="2"/>
        <v>4</v>
      </c>
      <c r="F17" s="92">
        <f t="shared" si="2"/>
        <v>110</v>
      </c>
      <c r="G17" s="92">
        <f t="shared" si="2"/>
        <v>6</v>
      </c>
      <c r="H17" s="92">
        <f t="shared" si="2"/>
        <v>34</v>
      </c>
      <c r="I17" s="92">
        <f t="shared" si="2"/>
        <v>199</v>
      </c>
    </row>
    <row r="18" spans="1:9" x14ac:dyDescent="0.25">
      <c r="A18" s="87"/>
      <c r="B18" s="87"/>
      <c r="C18" s="87"/>
      <c r="D18" s="87"/>
      <c r="E18" s="87"/>
      <c r="F18" s="87"/>
      <c r="G18" s="87"/>
      <c r="H18" s="87"/>
      <c r="I18" s="87"/>
    </row>
  </sheetData>
  <mergeCells count="18">
    <mergeCell ref="A10:I10"/>
    <mergeCell ref="A11:A12"/>
    <mergeCell ref="B11:B12"/>
    <mergeCell ref="C11:C12"/>
    <mergeCell ref="D11:E11"/>
    <mergeCell ref="F11:F12"/>
    <mergeCell ref="G11:G12"/>
    <mergeCell ref="H11:H12"/>
    <mergeCell ref="I11:I12"/>
    <mergeCell ref="A1:I1"/>
    <mergeCell ref="C2:C3"/>
    <mergeCell ref="D2:E2"/>
    <mergeCell ref="I2:I3"/>
    <mergeCell ref="F2:F3"/>
    <mergeCell ref="G2:G3"/>
    <mergeCell ref="H2:H3"/>
    <mergeCell ref="A2:A3"/>
    <mergeCell ref="B2:B3"/>
  </mergeCells>
  <phoneticPr fontId="0" type="noConversion"/>
  <pageMargins left="0.75" right="0.75" top="1" bottom="1" header="0.5" footer="0.5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view="pageBreakPreview" topLeftCell="A31" zoomScaleSheetLayoutView="100" workbookViewId="0">
      <selection activeCell="S55" sqref="S55"/>
    </sheetView>
  </sheetViews>
  <sheetFormatPr defaultRowHeight="13.2" x14ac:dyDescent="0.25"/>
  <cols>
    <col min="1" max="1" width="8" customWidth="1"/>
    <col min="2" max="2" width="25" customWidth="1"/>
    <col min="3" max="3" width="3.88671875" customWidth="1"/>
    <col min="4" max="4" width="3" customWidth="1"/>
    <col min="5" max="5" width="4" customWidth="1"/>
    <col min="6" max="6" width="3.44140625" customWidth="1"/>
    <col min="7" max="7" width="5.109375" customWidth="1"/>
    <col min="8" max="8" width="4.6640625" customWidth="1"/>
    <col min="9" max="10" width="4.88671875" customWidth="1"/>
    <col min="11" max="11" width="4.44140625" customWidth="1"/>
    <col min="12" max="12" width="3.6640625" customWidth="1"/>
    <col min="13" max="13" width="4.109375" customWidth="1"/>
    <col min="14" max="14" width="4" customWidth="1"/>
    <col min="15" max="15" width="4.109375" customWidth="1"/>
    <col min="16" max="16" width="4.33203125" customWidth="1"/>
    <col min="17" max="17" width="3.109375" customWidth="1"/>
    <col min="18" max="18" width="4" customWidth="1"/>
    <col min="19" max="19" width="3.6640625" customWidth="1"/>
    <col min="20" max="20" width="3.109375" customWidth="1"/>
    <col min="21" max="21" width="4.33203125" customWidth="1"/>
    <col min="22" max="22" width="4.44140625" customWidth="1"/>
    <col min="23" max="23" width="3.88671875" customWidth="1"/>
    <col min="24" max="24" width="3.44140625" customWidth="1"/>
    <col min="25" max="25" width="4.109375" customWidth="1"/>
    <col min="26" max="26" width="3.44140625" customWidth="1"/>
  </cols>
  <sheetData>
    <row r="1" spans="1:45" ht="23.25" customHeight="1" x14ac:dyDescent="0.25">
      <c r="A1" s="124" t="s">
        <v>3</v>
      </c>
      <c r="B1" s="118" t="s">
        <v>2</v>
      </c>
      <c r="C1" s="127" t="s">
        <v>19</v>
      </c>
      <c r="D1" s="127"/>
      <c r="E1" s="127"/>
      <c r="F1" s="127"/>
      <c r="G1" s="108" t="s">
        <v>225</v>
      </c>
      <c r="H1" s="128" t="s">
        <v>0</v>
      </c>
      <c r="I1" s="128"/>
      <c r="J1" s="128"/>
      <c r="K1" s="119" t="s">
        <v>1</v>
      </c>
      <c r="L1" s="119"/>
      <c r="M1" s="119"/>
      <c r="N1" s="119"/>
      <c r="O1" s="118" t="s">
        <v>19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45" ht="12" customHeight="1" x14ac:dyDescent="0.25">
      <c r="A2" s="124"/>
      <c r="B2" s="118"/>
      <c r="C2" s="129" t="s">
        <v>4</v>
      </c>
      <c r="D2" s="129" t="s">
        <v>5</v>
      </c>
      <c r="E2" s="130" t="s">
        <v>224</v>
      </c>
      <c r="F2" s="129" t="s">
        <v>6</v>
      </c>
      <c r="G2" s="129" t="s">
        <v>7</v>
      </c>
      <c r="H2" s="125" t="s">
        <v>8</v>
      </c>
      <c r="I2" s="129" t="s">
        <v>9</v>
      </c>
      <c r="J2" s="129" t="s">
        <v>10</v>
      </c>
      <c r="K2" s="120" t="s">
        <v>11</v>
      </c>
      <c r="L2" s="123" t="s">
        <v>12</v>
      </c>
      <c r="M2" s="123"/>
      <c r="N2" s="123"/>
      <c r="O2" s="122" t="s">
        <v>54</v>
      </c>
      <c r="P2" s="122"/>
      <c r="Q2" s="122"/>
      <c r="R2" s="123" t="s">
        <v>55</v>
      </c>
      <c r="S2" s="123"/>
      <c r="T2" s="123"/>
      <c r="U2" s="122" t="s">
        <v>16</v>
      </c>
      <c r="V2" s="122"/>
      <c r="W2" s="122"/>
      <c r="X2" s="123" t="s">
        <v>18</v>
      </c>
      <c r="Y2" s="123"/>
      <c r="Z2" s="123"/>
      <c r="AA2" s="3"/>
      <c r="AB2" s="3"/>
      <c r="AC2" s="3"/>
      <c r="AD2" s="3"/>
      <c r="AE2" s="3"/>
      <c r="AF2" s="3"/>
      <c r="AG2" s="3"/>
      <c r="AH2" s="3"/>
      <c r="AI2" s="3"/>
    </row>
    <row r="3" spans="1:45" ht="84.75" customHeight="1" x14ac:dyDescent="0.25">
      <c r="A3" s="124"/>
      <c r="B3" s="118"/>
      <c r="C3" s="129"/>
      <c r="D3" s="129"/>
      <c r="E3" s="131"/>
      <c r="F3" s="129"/>
      <c r="G3" s="129"/>
      <c r="H3" s="126"/>
      <c r="I3" s="129"/>
      <c r="J3" s="129"/>
      <c r="K3" s="121"/>
      <c r="L3" s="14" t="s">
        <v>13</v>
      </c>
      <c r="M3" s="14" t="s">
        <v>14</v>
      </c>
      <c r="N3" s="14" t="s">
        <v>15</v>
      </c>
      <c r="O3" s="74" t="s">
        <v>13</v>
      </c>
      <c r="P3" s="74" t="s">
        <v>14</v>
      </c>
      <c r="Q3" s="74" t="s">
        <v>17</v>
      </c>
      <c r="R3" s="15" t="s">
        <v>13</v>
      </c>
      <c r="S3" s="15" t="s">
        <v>14</v>
      </c>
      <c r="T3" s="15" t="s">
        <v>17</v>
      </c>
      <c r="U3" s="74" t="s">
        <v>13</v>
      </c>
      <c r="V3" s="74" t="s">
        <v>14</v>
      </c>
      <c r="W3" s="74" t="s">
        <v>17</v>
      </c>
      <c r="X3" s="15" t="s">
        <v>13</v>
      </c>
      <c r="Y3" s="15" t="s">
        <v>14</v>
      </c>
      <c r="Z3" s="15" t="s">
        <v>17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21" customHeight="1" x14ac:dyDescent="0.25">
      <c r="A4" s="19"/>
      <c r="B4" s="25" t="s">
        <v>56</v>
      </c>
      <c r="C4" s="50">
        <f t="shared" ref="C4:Z4" si="0">C5+C10+C14</f>
        <v>17</v>
      </c>
      <c r="D4" s="50">
        <f t="shared" si="0"/>
        <v>3</v>
      </c>
      <c r="E4" s="50">
        <f t="shared" si="0"/>
        <v>8</v>
      </c>
      <c r="F4" s="50">
        <f t="shared" si="0"/>
        <v>16</v>
      </c>
      <c r="G4" s="50">
        <f t="shared" si="0"/>
        <v>29</v>
      </c>
      <c r="H4" s="50">
        <f t="shared" si="0"/>
        <v>5346</v>
      </c>
      <c r="I4" s="50">
        <f t="shared" si="0"/>
        <v>3842</v>
      </c>
      <c r="J4" s="50">
        <f t="shared" si="0"/>
        <v>3852</v>
      </c>
      <c r="K4" s="50">
        <f>K5+K10+K14</f>
        <v>640</v>
      </c>
      <c r="L4" s="50">
        <f t="shared" si="0"/>
        <v>182</v>
      </c>
      <c r="M4" s="50">
        <f t="shared" si="0"/>
        <v>398</v>
      </c>
      <c r="N4" s="50">
        <f t="shared" si="0"/>
        <v>60</v>
      </c>
      <c r="O4" s="75">
        <f t="shared" si="0"/>
        <v>44</v>
      </c>
      <c r="P4" s="75">
        <f t="shared" si="0"/>
        <v>116</v>
      </c>
      <c r="Q4" s="75">
        <f t="shared" si="0"/>
        <v>8</v>
      </c>
      <c r="R4" s="50">
        <f t="shared" si="0"/>
        <v>62</v>
      </c>
      <c r="S4" s="50">
        <f t="shared" si="0"/>
        <v>98</v>
      </c>
      <c r="T4" s="50">
        <f t="shared" si="0"/>
        <v>7</v>
      </c>
      <c r="U4" s="75">
        <f t="shared" si="0"/>
        <v>42</v>
      </c>
      <c r="V4" s="75">
        <f t="shared" si="0"/>
        <v>118</v>
      </c>
      <c r="W4" s="75">
        <f t="shared" si="0"/>
        <v>8</v>
      </c>
      <c r="X4" s="50">
        <f t="shared" si="0"/>
        <v>34</v>
      </c>
      <c r="Y4" s="50">
        <f t="shared" si="0"/>
        <v>126</v>
      </c>
      <c r="Z4" s="50">
        <f t="shared" si="0"/>
        <v>7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21" x14ac:dyDescent="0.25">
      <c r="A5" s="27" t="s">
        <v>57</v>
      </c>
      <c r="B5" s="28" t="s">
        <v>136</v>
      </c>
      <c r="C5" s="29">
        <v>1</v>
      </c>
      <c r="D5" s="29">
        <v>0</v>
      </c>
      <c r="E5" s="29">
        <v>3</v>
      </c>
      <c r="F5" s="29">
        <v>4</v>
      </c>
      <c r="G5" s="29">
        <v>7</v>
      </c>
      <c r="H5" s="31">
        <f t="shared" ref="H5:Z5" si="1">SUM(H6:H9)</f>
        <v>642</v>
      </c>
      <c r="I5" s="31">
        <f t="shared" si="1"/>
        <v>576</v>
      </c>
      <c r="J5" s="31">
        <f t="shared" si="1"/>
        <v>428</v>
      </c>
      <c r="K5" s="31">
        <f t="shared" si="1"/>
        <v>66</v>
      </c>
      <c r="L5" s="31">
        <f t="shared" si="1"/>
        <v>34</v>
      </c>
      <c r="M5" s="31">
        <f t="shared" si="1"/>
        <v>32</v>
      </c>
      <c r="N5" s="31">
        <f t="shared" si="1"/>
        <v>0</v>
      </c>
      <c r="O5" s="76">
        <f t="shared" si="1"/>
        <v>14</v>
      </c>
      <c r="P5" s="76">
        <f t="shared" si="1"/>
        <v>12</v>
      </c>
      <c r="Q5" s="76">
        <f t="shared" si="1"/>
        <v>2</v>
      </c>
      <c r="R5" s="31">
        <f t="shared" si="1"/>
        <v>8</v>
      </c>
      <c r="S5" s="31">
        <f t="shared" si="1"/>
        <v>6</v>
      </c>
      <c r="T5" s="31">
        <f t="shared" si="1"/>
        <v>1</v>
      </c>
      <c r="U5" s="76">
        <f t="shared" si="1"/>
        <v>8</v>
      </c>
      <c r="V5" s="76">
        <f t="shared" si="1"/>
        <v>10</v>
      </c>
      <c r="W5" s="76">
        <f t="shared" si="1"/>
        <v>2</v>
      </c>
      <c r="X5" s="31">
        <f t="shared" si="1"/>
        <v>4</v>
      </c>
      <c r="Y5" s="31">
        <f t="shared" si="1"/>
        <v>4</v>
      </c>
      <c r="Z5" s="31">
        <f t="shared" si="1"/>
        <v>2</v>
      </c>
      <c r="AA5" s="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x14ac:dyDescent="0.25">
      <c r="A6" s="12" t="s">
        <v>58</v>
      </c>
      <c r="B6" s="7" t="s">
        <v>24</v>
      </c>
      <c r="C6" s="8"/>
      <c r="D6" s="8"/>
      <c r="E6" s="8">
        <v>3</v>
      </c>
      <c r="F6" s="8"/>
      <c r="G6" s="8">
        <v>1</v>
      </c>
      <c r="H6" s="18">
        <v>62</v>
      </c>
      <c r="I6" s="18">
        <f>H6-K6</f>
        <v>56</v>
      </c>
      <c r="J6" s="8">
        <v>48</v>
      </c>
      <c r="K6" s="9">
        <f>L6+M6+N6</f>
        <v>6</v>
      </c>
      <c r="L6" s="9">
        <f t="shared" ref="L6:M9" si="2">O6+R6+U6+X6</f>
        <v>2</v>
      </c>
      <c r="M6" s="9">
        <f t="shared" si="2"/>
        <v>4</v>
      </c>
      <c r="N6" s="9"/>
      <c r="O6" s="77"/>
      <c r="P6" s="77"/>
      <c r="Q6" s="77"/>
      <c r="R6" s="9"/>
      <c r="S6" s="44"/>
      <c r="T6" s="9"/>
      <c r="U6" s="84">
        <v>2</v>
      </c>
      <c r="V6" s="84">
        <v>4</v>
      </c>
      <c r="W6" s="84">
        <v>1</v>
      </c>
      <c r="X6" s="9"/>
      <c r="Y6" s="11"/>
      <c r="Z6" s="1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x14ac:dyDescent="0.25">
      <c r="A7" s="12" t="s">
        <v>59</v>
      </c>
      <c r="B7" s="7" t="s">
        <v>53</v>
      </c>
      <c r="C7" s="8">
        <v>1</v>
      </c>
      <c r="D7" s="8"/>
      <c r="E7" s="8"/>
      <c r="F7" s="8"/>
      <c r="G7" s="8">
        <v>1</v>
      </c>
      <c r="H7" s="18">
        <v>62</v>
      </c>
      <c r="I7" s="18">
        <f t="shared" ref="I7:I9" si="3">H7-K7</f>
        <v>50</v>
      </c>
      <c r="J7" s="8">
        <v>48</v>
      </c>
      <c r="K7" s="9">
        <f>L7+M7+N7</f>
        <v>12</v>
      </c>
      <c r="L7" s="9">
        <f t="shared" si="2"/>
        <v>8</v>
      </c>
      <c r="M7" s="9">
        <f t="shared" si="2"/>
        <v>4</v>
      </c>
      <c r="N7" s="9"/>
      <c r="O7" s="77">
        <v>8</v>
      </c>
      <c r="P7" s="77">
        <v>4</v>
      </c>
      <c r="Q7" s="77">
        <v>1</v>
      </c>
      <c r="R7" s="9"/>
      <c r="S7" s="11"/>
      <c r="T7" s="11"/>
      <c r="U7" s="84"/>
      <c r="V7" s="84"/>
      <c r="W7" s="84"/>
      <c r="X7" s="11"/>
      <c r="Y7" s="11"/>
      <c r="Z7" s="1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x14ac:dyDescent="0.25">
      <c r="A8" s="12" t="s">
        <v>60</v>
      </c>
      <c r="B8" s="7" t="s">
        <v>25</v>
      </c>
      <c r="C8" s="8"/>
      <c r="D8" s="8"/>
      <c r="E8" s="8">
        <v>4</v>
      </c>
      <c r="F8" s="109" t="s">
        <v>228</v>
      </c>
      <c r="G8" s="8">
        <v>4</v>
      </c>
      <c r="H8" s="18">
        <v>186</v>
      </c>
      <c r="I8" s="18">
        <f t="shared" si="3"/>
        <v>148</v>
      </c>
      <c r="J8" s="8">
        <v>166</v>
      </c>
      <c r="K8" s="9">
        <f>L8+M8+N8</f>
        <v>38</v>
      </c>
      <c r="L8" s="9">
        <f t="shared" si="2"/>
        <v>14</v>
      </c>
      <c r="M8" s="9">
        <f t="shared" si="2"/>
        <v>24</v>
      </c>
      <c r="N8" s="9"/>
      <c r="O8" s="77">
        <v>4</v>
      </c>
      <c r="P8" s="77">
        <v>8</v>
      </c>
      <c r="Q8" s="77">
        <v>1</v>
      </c>
      <c r="R8" s="9">
        <v>4</v>
      </c>
      <c r="S8" s="11">
        <v>6</v>
      </c>
      <c r="T8" s="11">
        <v>1</v>
      </c>
      <c r="U8" s="84">
        <v>4</v>
      </c>
      <c r="V8" s="84">
        <v>6</v>
      </c>
      <c r="W8" s="84">
        <v>1</v>
      </c>
      <c r="X8" s="11">
        <v>2</v>
      </c>
      <c r="Y8" s="11">
        <v>4</v>
      </c>
      <c r="Z8" s="11">
        <v>1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x14ac:dyDescent="0.25">
      <c r="A9" s="12" t="s">
        <v>61</v>
      </c>
      <c r="B9" s="7" t="s">
        <v>26</v>
      </c>
      <c r="C9" s="10"/>
      <c r="D9" s="10"/>
      <c r="E9" s="10">
        <v>4</v>
      </c>
      <c r="F9" s="109" t="s">
        <v>228</v>
      </c>
      <c r="G9" s="8">
        <v>1</v>
      </c>
      <c r="H9" s="18">
        <v>332</v>
      </c>
      <c r="I9" s="18">
        <f t="shared" si="3"/>
        <v>322</v>
      </c>
      <c r="J9" s="8">
        <v>166</v>
      </c>
      <c r="K9" s="9">
        <f>L9+M9+N9</f>
        <v>10</v>
      </c>
      <c r="L9" s="9">
        <f t="shared" si="2"/>
        <v>10</v>
      </c>
      <c r="M9" s="9">
        <f t="shared" si="2"/>
        <v>0</v>
      </c>
      <c r="N9" s="11"/>
      <c r="O9" s="77">
        <v>2</v>
      </c>
      <c r="P9" s="77"/>
      <c r="Q9" s="77"/>
      <c r="R9" s="11">
        <v>4</v>
      </c>
      <c r="S9" s="11"/>
      <c r="T9" s="11"/>
      <c r="U9" s="84">
        <v>2</v>
      </c>
      <c r="V9" s="84"/>
      <c r="W9" s="84"/>
      <c r="X9" s="11">
        <v>2</v>
      </c>
      <c r="Y9" s="11"/>
      <c r="Z9" s="11">
        <v>1</v>
      </c>
    </row>
    <row r="10" spans="1:45" ht="21" x14ac:dyDescent="0.25">
      <c r="A10" s="27" t="s">
        <v>62</v>
      </c>
      <c r="B10" s="28" t="s">
        <v>137</v>
      </c>
      <c r="C10" s="29">
        <v>1</v>
      </c>
      <c r="D10" s="29">
        <v>0</v>
      </c>
      <c r="E10" s="29">
        <v>2</v>
      </c>
      <c r="F10" s="29">
        <v>0</v>
      </c>
      <c r="G10" s="29">
        <v>1</v>
      </c>
      <c r="H10" s="106">
        <f t="shared" ref="H10:M10" si="4">SUM(H11:H13)</f>
        <v>228</v>
      </c>
      <c r="I10" s="29">
        <f t="shared" si="4"/>
        <v>188</v>
      </c>
      <c r="J10" s="29">
        <f t="shared" si="4"/>
        <v>152</v>
      </c>
      <c r="K10" s="29">
        <f t="shared" si="4"/>
        <v>40</v>
      </c>
      <c r="L10" s="29">
        <f t="shared" si="4"/>
        <v>4</v>
      </c>
      <c r="M10" s="29">
        <f t="shared" si="4"/>
        <v>36</v>
      </c>
      <c r="N10" s="29">
        <f t="shared" ref="N10:Z10" si="5">SUM(N11:N13)</f>
        <v>0</v>
      </c>
      <c r="O10" s="78">
        <f t="shared" si="5"/>
        <v>4</v>
      </c>
      <c r="P10" s="78">
        <f t="shared" si="5"/>
        <v>36</v>
      </c>
      <c r="Q10" s="78">
        <f t="shared" si="5"/>
        <v>1</v>
      </c>
      <c r="R10" s="29">
        <f t="shared" si="5"/>
        <v>0</v>
      </c>
      <c r="S10" s="29">
        <f t="shared" si="5"/>
        <v>0</v>
      </c>
      <c r="T10" s="29">
        <f t="shared" si="5"/>
        <v>0</v>
      </c>
      <c r="U10" s="78">
        <f t="shared" si="5"/>
        <v>0</v>
      </c>
      <c r="V10" s="78">
        <f t="shared" si="5"/>
        <v>0</v>
      </c>
      <c r="W10" s="78">
        <f t="shared" si="5"/>
        <v>0</v>
      </c>
      <c r="X10" s="29">
        <f t="shared" si="5"/>
        <v>0</v>
      </c>
      <c r="Y10" s="29">
        <f t="shared" si="5"/>
        <v>0</v>
      </c>
      <c r="Z10" s="29">
        <f t="shared" si="5"/>
        <v>0</v>
      </c>
    </row>
    <row r="11" spans="1:45" x14ac:dyDescent="0.25">
      <c r="A11" s="12" t="s">
        <v>63</v>
      </c>
      <c r="B11" s="7" t="s">
        <v>27</v>
      </c>
      <c r="C11" s="8">
        <v>1</v>
      </c>
      <c r="D11" s="8"/>
      <c r="E11" s="8"/>
      <c r="F11" s="8"/>
      <c r="G11" s="8">
        <v>1</v>
      </c>
      <c r="H11" s="18">
        <v>96</v>
      </c>
      <c r="I11" s="18">
        <f>H11-K11</f>
        <v>84</v>
      </c>
      <c r="J11" s="8">
        <v>64</v>
      </c>
      <c r="K11" s="9">
        <f>L11+M11+N11</f>
        <v>12</v>
      </c>
      <c r="L11" s="9">
        <f t="shared" ref="L11:M13" si="6">O11+R11+U11+X11</f>
        <v>2</v>
      </c>
      <c r="M11" s="9">
        <f t="shared" si="6"/>
        <v>10</v>
      </c>
      <c r="N11" s="9"/>
      <c r="O11" s="77">
        <v>2</v>
      </c>
      <c r="P11" s="77">
        <v>10</v>
      </c>
      <c r="Q11" s="77">
        <v>1</v>
      </c>
      <c r="R11" s="11"/>
      <c r="S11" s="11"/>
      <c r="T11" s="11"/>
      <c r="U11" s="84"/>
      <c r="V11" s="84"/>
      <c r="W11" s="84"/>
      <c r="X11" s="11"/>
      <c r="Y11" s="11"/>
      <c r="Z11" s="11"/>
    </row>
    <row r="12" spans="1:45" x14ac:dyDescent="0.25">
      <c r="A12" s="12" t="s">
        <v>64</v>
      </c>
      <c r="B12" s="7" t="s">
        <v>28</v>
      </c>
      <c r="C12" s="8"/>
      <c r="D12" s="8"/>
      <c r="E12" s="8">
        <v>1</v>
      </c>
      <c r="F12" s="8"/>
      <c r="G12" s="8"/>
      <c r="H12" s="18">
        <v>72</v>
      </c>
      <c r="I12" s="18">
        <f t="shared" ref="I12:I13" si="7">H12-K12</f>
        <v>52</v>
      </c>
      <c r="J12" s="8">
        <v>48</v>
      </c>
      <c r="K12" s="9">
        <f>L12+M12+N12</f>
        <v>20</v>
      </c>
      <c r="L12" s="9">
        <f t="shared" si="6"/>
        <v>0</v>
      </c>
      <c r="M12" s="9">
        <f t="shared" si="6"/>
        <v>20</v>
      </c>
      <c r="N12" s="9"/>
      <c r="O12" s="77"/>
      <c r="P12" s="77">
        <v>20</v>
      </c>
      <c r="Q12" s="77"/>
      <c r="R12" s="11"/>
      <c r="S12" s="11"/>
      <c r="T12" s="11"/>
      <c r="U12" s="84"/>
      <c r="V12" s="84"/>
      <c r="W12" s="84"/>
      <c r="X12" s="11"/>
      <c r="Y12" s="11"/>
      <c r="Z12" s="11"/>
    </row>
    <row r="13" spans="1:45" ht="18.600000000000001" x14ac:dyDescent="0.25">
      <c r="A13" s="12" t="s">
        <v>65</v>
      </c>
      <c r="B13" s="7" t="s">
        <v>29</v>
      </c>
      <c r="C13" s="8"/>
      <c r="D13" s="8"/>
      <c r="E13" s="8">
        <v>1</v>
      </c>
      <c r="F13" s="8"/>
      <c r="G13" s="8"/>
      <c r="H13" s="18">
        <v>60</v>
      </c>
      <c r="I13" s="18">
        <f t="shared" si="7"/>
        <v>52</v>
      </c>
      <c r="J13" s="8">
        <v>40</v>
      </c>
      <c r="K13" s="9">
        <f>L13+M13+N13</f>
        <v>8</v>
      </c>
      <c r="L13" s="9">
        <f t="shared" si="6"/>
        <v>2</v>
      </c>
      <c r="M13" s="9">
        <f t="shared" si="6"/>
        <v>6</v>
      </c>
      <c r="N13" s="9"/>
      <c r="O13" s="77">
        <v>2</v>
      </c>
      <c r="P13" s="77">
        <v>6</v>
      </c>
      <c r="Q13" s="77"/>
      <c r="R13" s="11"/>
      <c r="S13" s="11"/>
      <c r="T13" s="11"/>
      <c r="U13" s="84"/>
      <c r="V13" s="84"/>
      <c r="W13" s="84"/>
      <c r="X13" s="11"/>
      <c r="Y13" s="11"/>
      <c r="Z13" s="11"/>
    </row>
    <row r="14" spans="1:45" x14ac:dyDescent="0.25">
      <c r="A14" s="48" t="s">
        <v>66</v>
      </c>
      <c r="B14" s="49" t="s">
        <v>67</v>
      </c>
      <c r="C14" s="47">
        <v>15</v>
      </c>
      <c r="D14" s="47">
        <v>3</v>
      </c>
      <c r="E14" s="47">
        <v>3</v>
      </c>
      <c r="F14" s="47">
        <f t="shared" ref="F14:Z14" si="8">F15+F33</f>
        <v>12</v>
      </c>
      <c r="G14" s="47">
        <f t="shared" si="8"/>
        <v>21</v>
      </c>
      <c r="H14" s="47">
        <f t="shared" si="8"/>
        <v>4476</v>
      </c>
      <c r="I14" s="47">
        <f t="shared" si="8"/>
        <v>3078</v>
      </c>
      <c r="J14" s="47">
        <f t="shared" si="8"/>
        <v>3272</v>
      </c>
      <c r="K14" s="47">
        <f t="shared" si="8"/>
        <v>534</v>
      </c>
      <c r="L14" s="47">
        <f t="shared" si="8"/>
        <v>144</v>
      </c>
      <c r="M14" s="47">
        <f t="shared" si="8"/>
        <v>330</v>
      </c>
      <c r="N14" s="47">
        <f t="shared" si="8"/>
        <v>60</v>
      </c>
      <c r="O14" s="79">
        <f t="shared" si="8"/>
        <v>26</v>
      </c>
      <c r="P14" s="79">
        <f t="shared" si="8"/>
        <v>68</v>
      </c>
      <c r="Q14" s="79">
        <f t="shared" si="8"/>
        <v>5</v>
      </c>
      <c r="R14" s="47">
        <f t="shared" si="8"/>
        <v>54</v>
      </c>
      <c r="S14" s="47">
        <f t="shared" si="8"/>
        <v>92</v>
      </c>
      <c r="T14" s="47">
        <f t="shared" si="8"/>
        <v>6</v>
      </c>
      <c r="U14" s="79">
        <f t="shared" si="8"/>
        <v>34</v>
      </c>
      <c r="V14" s="79">
        <f t="shared" si="8"/>
        <v>108</v>
      </c>
      <c r="W14" s="79">
        <f t="shared" si="8"/>
        <v>6</v>
      </c>
      <c r="X14" s="47">
        <f t="shared" si="8"/>
        <v>30</v>
      </c>
      <c r="Y14" s="47">
        <f t="shared" si="8"/>
        <v>122</v>
      </c>
      <c r="Z14" s="47">
        <f t="shared" si="8"/>
        <v>5</v>
      </c>
    </row>
    <row r="15" spans="1:45" ht="21" x14ac:dyDescent="0.25">
      <c r="A15" s="27" t="s">
        <v>138</v>
      </c>
      <c r="B15" s="28" t="s">
        <v>68</v>
      </c>
      <c r="C15" s="29">
        <v>10</v>
      </c>
      <c r="D15" s="29">
        <v>0</v>
      </c>
      <c r="E15" s="29">
        <v>8</v>
      </c>
      <c r="F15" s="30">
        <v>2</v>
      </c>
      <c r="G15" s="30">
        <v>14</v>
      </c>
      <c r="H15" s="30">
        <f>SUM(H16:H32)</f>
        <v>2484</v>
      </c>
      <c r="I15" s="30">
        <f t="shared" ref="I15:N15" si="9">SUM(I16:I32)</f>
        <v>2182</v>
      </c>
      <c r="J15" s="30">
        <f t="shared" si="9"/>
        <v>1656</v>
      </c>
      <c r="K15" s="30">
        <f t="shared" si="9"/>
        <v>302</v>
      </c>
      <c r="L15" s="30">
        <f t="shared" si="9"/>
        <v>92</v>
      </c>
      <c r="M15" s="30">
        <f t="shared" si="9"/>
        <v>210</v>
      </c>
      <c r="N15" s="30">
        <f t="shared" si="9"/>
        <v>0</v>
      </c>
      <c r="O15" s="80">
        <f>SUM(O16:O32)</f>
        <v>26</v>
      </c>
      <c r="P15" s="80">
        <f t="shared" ref="P15:Q15" si="10">SUM(P16:P32)</f>
        <v>68</v>
      </c>
      <c r="Q15" s="80">
        <f t="shared" si="10"/>
        <v>5</v>
      </c>
      <c r="R15" s="30">
        <f>SUM(R16:R32)</f>
        <v>40</v>
      </c>
      <c r="S15" s="30">
        <f t="shared" ref="S15:T15" si="11">SUM(S16:S32)</f>
        <v>64</v>
      </c>
      <c r="T15" s="30">
        <f t="shared" si="11"/>
        <v>4</v>
      </c>
      <c r="U15" s="80">
        <f>SUM(U16:U32)</f>
        <v>26</v>
      </c>
      <c r="V15" s="80">
        <f t="shared" ref="V15:W15" si="12">SUM(V16:V32)</f>
        <v>78</v>
      </c>
      <c r="W15" s="80">
        <f t="shared" si="12"/>
        <v>6</v>
      </c>
      <c r="X15" s="30">
        <f>SUM(X16:X32)</f>
        <v>0</v>
      </c>
      <c r="Y15" s="30">
        <f t="shared" ref="Y15:Z15" si="13">SUM(Y16:Y32)</f>
        <v>0</v>
      </c>
      <c r="Z15" s="30">
        <f t="shared" si="13"/>
        <v>0</v>
      </c>
    </row>
    <row r="16" spans="1:45" x14ac:dyDescent="0.25">
      <c r="A16" s="12" t="s">
        <v>139</v>
      </c>
      <c r="B16" s="7" t="s">
        <v>30</v>
      </c>
      <c r="C16" s="10"/>
      <c r="D16" s="10"/>
      <c r="E16" s="10">
        <v>1</v>
      </c>
      <c r="F16" s="10"/>
      <c r="G16" s="8">
        <v>1</v>
      </c>
      <c r="H16" s="18">
        <v>186</v>
      </c>
      <c r="I16" s="18">
        <f>H16-K16</f>
        <v>174</v>
      </c>
      <c r="J16" s="8">
        <v>124</v>
      </c>
      <c r="K16" s="9">
        <f>L16+M16+N16</f>
        <v>12</v>
      </c>
      <c r="L16" s="9">
        <f>O16+R16+U16+X16</f>
        <v>2</v>
      </c>
      <c r="M16" s="9">
        <f>P16+S16+V16+Y16</f>
        <v>10</v>
      </c>
      <c r="N16" s="9"/>
      <c r="O16" s="77">
        <v>2</v>
      </c>
      <c r="P16" s="77">
        <v>10</v>
      </c>
      <c r="Q16" s="77">
        <v>1</v>
      </c>
      <c r="R16" s="11"/>
      <c r="S16" s="11"/>
      <c r="T16" s="11"/>
      <c r="U16" s="84"/>
      <c r="V16" s="84"/>
      <c r="W16" s="84"/>
      <c r="X16" s="11"/>
      <c r="Y16" s="11"/>
      <c r="Z16" s="11"/>
    </row>
    <row r="17" spans="1:36" x14ac:dyDescent="0.25">
      <c r="A17" s="12" t="s">
        <v>140</v>
      </c>
      <c r="B17" s="7" t="s">
        <v>69</v>
      </c>
      <c r="C17" s="8"/>
      <c r="D17" s="10"/>
      <c r="E17" s="10">
        <v>1</v>
      </c>
      <c r="F17" s="10"/>
      <c r="G17" s="8"/>
      <c r="H17" s="18">
        <v>120</v>
      </c>
      <c r="I17" s="18">
        <f t="shared" ref="I17:I32" si="14">H17-K17</f>
        <v>110</v>
      </c>
      <c r="J17" s="8">
        <v>80</v>
      </c>
      <c r="K17" s="9">
        <f t="shared" ref="K17:K32" si="15">L17+M17+N17</f>
        <v>10</v>
      </c>
      <c r="L17" s="9">
        <f t="shared" ref="L17:L32" si="16">O17+R17+U17+X17</f>
        <v>0</v>
      </c>
      <c r="M17" s="9">
        <f t="shared" ref="M17:M32" si="17">P17+S17+V17+Y17</f>
        <v>10</v>
      </c>
      <c r="N17" s="9"/>
      <c r="O17" s="77"/>
      <c r="P17" s="77">
        <v>10</v>
      </c>
      <c r="Q17" s="77"/>
      <c r="R17" s="9"/>
      <c r="S17" s="9"/>
      <c r="T17" s="9"/>
      <c r="U17" s="77"/>
      <c r="V17" s="77"/>
      <c r="W17" s="77"/>
      <c r="X17" s="9"/>
      <c r="Y17" s="9"/>
      <c r="Z17" s="9"/>
    </row>
    <row r="18" spans="1:36" x14ac:dyDescent="0.25">
      <c r="A18" s="12" t="s">
        <v>141</v>
      </c>
      <c r="B18" s="7" t="s">
        <v>20</v>
      </c>
      <c r="C18" s="8">
        <v>1</v>
      </c>
      <c r="D18" s="10"/>
      <c r="E18" s="10"/>
      <c r="F18" s="10"/>
      <c r="G18" s="8">
        <v>1</v>
      </c>
      <c r="H18" s="18">
        <v>258</v>
      </c>
      <c r="I18" s="18">
        <f t="shared" si="14"/>
        <v>242</v>
      </c>
      <c r="J18" s="8">
        <v>172</v>
      </c>
      <c r="K18" s="9">
        <f t="shared" si="15"/>
        <v>16</v>
      </c>
      <c r="L18" s="9">
        <f t="shared" si="16"/>
        <v>6</v>
      </c>
      <c r="M18" s="9">
        <f t="shared" si="17"/>
        <v>10</v>
      </c>
      <c r="N18" s="9"/>
      <c r="O18" s="77">
        <v>6</v>
      </c>
      <c r="P18" s="77">
        <v>10</v>
      </c>
      <c r="Q18" s="77">
        <v>1</v>
      </c>
      <c r="R18" s="9"/>
      <c r="S18" s="9"/>
      <c r="T18" s="9"/>
      <c r="U18" s="77"/>
      <c r="V18" s="77"/>
      <c r="W18" s="77"/>
      <c r="X18" s="9"/>
      <c r="Y18" s="9"/>
      <c r="Z18" s="9"/>
    </row>
    <row r="19" spans="1:36" x14ac:dyDescent="0.25">
      <c r="A19" s="12" t="s">
        <v>142</v>
      </c>
      <c r="B19" s="7" t="s">
        <v>21</v>
      </c>
      <c r="C19" s="8">
        <v>1</v>
      </c>
      <c r="D19" s="10"/>
      <c r="E19" s="10"/>
      <c r="F19" s="10"/>
      <c r="G19" s="8">
        <v>1</v>
      </c>
      <c r="H19" s="18">
        <v>162</v>
      </c>
      <c r="I19" s="18">
        <f t="shared" si="14"/>
        <v>148</v>
      </c>
      <c r="J19" s="8">
        <v>108</v>
      </c>
      <c r="K19" s="9">
        <f t="shared" si="15"/>
        <v>14</v>
      </c>
      <c r="L19" s="9">
        <f t="shared" si="16"/>
        <v>4</v>
      </c>
      <c r="M19" s="9">
        <f t="shared" si="17"/>
        <v>10</v>
      </c>
      <c r="N19" s="9"/>
      <c r="O19" s="77">
        <v>4</v>
      </c>
      <c r="P19" s="77">
        <v>10</v>
      </c>
      <c r="Q19" s="77">
        <v>1</v>
      </c>
      <c r="R19" s="9"/>
      <c r="S19" s="9"/>
      <c r="T19" s="9"/>
      <c r="U19" s="77"/>
      <c r="V19" s="77"/>
      <c r="W19" s="77"/>
      <c r="X19" s="9"/>
      <c r="Y19" s="9"/>
      <c r="Z19" s="9"/>
    </row>
    <row r="20" spans="1:36" ht="18.600000000000001" x14ac:dyDescent="0.25">
      <c r="A20" s="12" t="s">
        <v>143</v>
      </c>
      <c r="B20" s="7" t="s">
        <v>22</v>
      </c>
      <c r="C20" s="8">
        <v>3</v>
      </c>
      <c r="D20" s="10"/>
      <c r="E20" s="10"/>
      <c r="F20" s="10"/>
      <c r="G20" s="8">
        <v>1</v>
      </c>
      <c r="H20" s="18">
        <v>138</v>
      </c>
      <c r="I20" s="18">
        <f t="shared" si="14"/>
        <v>124</v>
      </c>
      <c r="J20" s="8">
        <v>92</v>
      </c>
      <c r="K20" s="9">
        <f t="shared" si="15"/>
        <v>14</v>
      </c>
      <c r="L20" s="9">
        <f t="shared" si="16"/>
        <v>4</v>
      </c>
      <c r="M20" s="9">
        <f t="shared" si="17"/>
        <v>10</v>
      </c>
      <c r="N20" s="9"/>
      <c r="O20" s="77"/>
      <c r="P20" s="77"/>
      <c r="Q20" s="77"/>
      <c r="R20" s="9"/>
      <c r="S20" s="9"/>
      <c r="T20" s="9"/>
      <c r="U20" s="77">
        <v>4</v>
      </c>
      <c r="V20" s="77">
        <v>10</v>
      </c>
      <c r="W20" s="77">
        <v>1</v>
      </c>
      <c r="X20" s="9"/>
      <c r="Y20" s="9"/>
      <c r="Z20" s="9"/>
    </row>
    <row r="21" spans="1:36" ht="18.600000000000001" x14ac:dyDescent="0.25">
      <c r="A21" s="12" t="s">
        <v>144</v>
      </c>
      <c r="B21" s="7" t="s">
        <v>177</v>
      </c>
      <c r="C21" s="8">
        <v>1.2</v>
      </c>
      <c r="D21" s="10"/>
      <c r="E21" s="10"/>
      <c r="F21" s="10"/>
      <c r="G21" s="8">
        <v>2</v>
      </c>
      <c r="H21" s="18">
        <v>249</v>
      </c>
      <c r="I21" s="18">
        <f t="shared" si="14"/>
        <v>207</v>
      </c>
      <c r="J21" s="8">
        <v>166</v>
      </c>
      <c r="K21" s="9">
        <f t="shared" si="15"/>
        <v>42</v>
      </c>
      <c r="L21" s="9">
        <f t="shared" si="16"/>
        <v>16</v>
      </c>
      <c r="M21" s="9">
        <f t="shared" si="17"/>
        <v>26</v>
      </c>
      <c r="N21" s="9"/>
      <c r="O21" s="77">
        <v>6</v>
      </c>
      <c r="P21" s="77">
        <v>10</v>
      </c>
      <c r="Q21" s="77">
        <v>1</v>
      </c>
      <c r="R21" s="9">
        <v>10</v>
      </c>
      <c r="S21" s="9">
        <v>16</v>
      </c>
      <c r="T21" s="9">
        <v>1</v>
      </c>
      <c r="U21" s="77"/>
      <c r="V21" s="77"/>
      <c r="W21" s="77"/>
      <c r="X21" s="9"/>
      <c r="Y21" s="9"/>
      <c r="Z21" s="9"/>
    </row>
    <row r="22" spans="1:36" x14ac:dyDescent="0.25">
      <c r="A22" s="12" t="s">
        <v>145</v>
      </c>
      <c r="B22" s="34" t="s">
        <v>32</v>
      </c>
      <c r="C22" s="8"/>
      <c r="D22" s="8"/>
      <c r="E22" s="8">
        <v>2</v>
      </c>
      <c r="F22" s="8"/>
      <c r="G22" s="8">
        <v>1</v>
      </c>
      <c r="H22" s="18">
        <v>108</v>
      </c>
      <c r="I22" s="18">
        <f t="shared" si="14"/>
        <v>82</v>
      </c>
      <c r="J22" s="8">
        <v>72</v>
      </c>
      <c r="K22" s="9">
        <f t="shared" si="15"/>
        <v>26</v>
      </c>
      <c r="L22" s="9">
        <f t="shared" si="16"/>
        <v>10</v>
      </c>
      <c r="M22" s="9">
        <f t="shared" si="17"/>
        <v>16</v>
      </c>
      <c r="N22" s="9"/>
      <c r="O22" s="77"/>
      <c r="P22" s="77"/>
      <c r="Q22" s="77"/>
      <c r="R22" s="9">
        <v>10</v>
      </c>
      <c r="S22" s="9">
        <v>16</v>
      </c>
      <c r="T22" s="9">
        <v>1</v>
      </c>
      <c r="U22" s="77"/>
      <c r="V22" s="77"/>
      <c r="W22" s="77"/>
      <c r="X22" s="9"/>
      <c r="Y22" s="9"/>
      <c r="Z22" s="9"/>
      <c r="AA22" s="2"/>
    </row>
    <row r="23" spans="1:36" x14ac:dyDescent="0.25">
      <c r="A23" s="12" t="s">
        <v>146</v>
      </c>
      <c r="B23" s="34" t="s">
        <v>33</v>
      </c>
      <c r="C23" s="8">
        <v>3</v>
      </c>
      <c r="D23" s="8"/>
      <c r="E23" s="8"/>
      <c r="F23" s="8">
        <v>2</v>
      </c>
      <c r="G23" s="8">
        <v>1</v>
      </c>
      <c r="H23" s="18">
        <v>252</v>
      </c>
      <c r="I23" s="18">
        <f t="shared" si="14"/>
        <v>212</v>
      </c>
      <c r="J23" s="8">
        <v>168</v>
      </c>
      <c r="K23" s="9">
        <f t="shared" si="15"/>
        <v>40</v>
      </c>
      <c r="L23" s="9">
        <f t="shared" si="16"/>
        <v>14</v>
      </c>
      <c r="M23" s="9">
        <f t="shared" si="17"/>
        <v>26</v>
      </c>
      <c r="N23" s="9"/>
      <c r="O23" s="77"/>
      <c r="P23" s="77"/>
      <c r="Q23" s="77"/>
      <c r="R23" s="9">
        <v>6</v>
      </c>
      <c r="S23" s="9">
        <v>10</v>
      </c>
      <c r="T23" s="9"/>
      <c r="U23" s="77">
        <v>8</v>
      </c>
      <c r="V23" s="77">
        <v>16</v>
      </c>
      <c r="W23" s="77">
        <v>1</v>
      </c>
      <c r="X23" s="9"/>
      <c r="Y23" s="9"/>
      <c r="Z23" s="9"/>
      <c r="AA23" s="2"/>
    </row>
    <row r="24" spans="1:36" x14ac:dyDescent="0.25">
      <c r="A24" s="12" t="s">
        <v>147</v>
      </c>
      <c r="B24" s="35" t="s">
        <v>34</v>
      </c>
      <c r="C24" s="8">
        <v>2</v>
      </c>
      <c r="D24" s="8"/>
      <c r="E24" s="8"/>
      <c r="F24" s="8"/>
      <c r="G24" s="8">
        <v>1</v>
      </c>
      <c r="H24" s="18">
        <v>184</v>
      </c>
      <c r="I24" s="18">
        <f t="shared" si="14"/>
        <v>166</v>
      </c>
      <c r="J24" s="8">
        <v>123</v>
      </c>
      <c r="K24" s="9">
        <f t="shared" si="15"/>
        <v>18</v>
      </c>
      <c r="L24" s="9">
        <f t="shared" si="16"/>
        <v>6</v>
      </c>
      <c r="M24" s="9">
        <f t="shared" si="17"/>
        <v>12</v>
      </c>
      <c r="N24" s="9"/>
      <c r="O24" s="77"/>
      <c r="P24" s="77"/>
      <c r="Q24" s="77"/>
      <c r="R24" s="9">
        <v>6</v>
      </c>
      <c r="S24" s="9">
        <v>12</v>
      </c>
      <c r="T24" s="9">
        <v>1</v>
      </c>
      <c r="U24" s="77"/>
      <c r="V24" s="77"/>
      <c r="W24" s="77"/>
      <c r="X24" s="9"/>
      <c r="Y24" s="9"/>
      <c r="Z24" s="9"/>
      <c r="AA24" s="2"/>
    </row>
    <row r="25" spans="1:36" ht="19.2" x14ac:dyDescent="0.25">
      <c r="A25" s="12" t="s">
        <v>148</v>
      </c>
      <c r="B25" s="34" t="s">
        <v>70</v>
      </c>
      <c r="C25" s="8">
        <v>3</v>
      </c>
      <c r="D25" s="8"/>
      <c r="E25" s="8"/>
      <c r="F25" s="8">
        <v>2</v>
      </c>
      <c r="G25" s="8">
        <v>2</v>
      </c>
      <c r="H25" s="18">
        <v>153</v>
      </c>
      <c r="I25" s="18">
        <f t="shared" si="14"/>
        <v>123</v>
      </c>
      <c r="J25" s="8">
        <v>102</v>
      </c>
      <c r="K25" s="9">
        <f t="shared" si="15"/>
        <v>30</v>
      </c>
      <c r="L25" s="9">
        <f t="shared" si="16"/>
        <v>10</v>
      </c>
      <c r="M25" s="9">
        <f t="shared" si="17"/>
        <v>20</v>
      </c>
      <c r="N25" s="9"/>
      <c r="O25" s="77"/>
      <c r="P25" s="77"/>
      <c r="Q25" s="77"/>
      <c r="R25" s="9">
        <v>8</v>
      </c>
      <c r="S25" s="9">
        <v>10</v>
      </c>
      <c r="T25" s="9">
        <v>1</v>
      </c>
      <c r="U25" s="77">
        <v>2</v>
      </c>
      <c r="V25" s="77">
        <v>10</v>
      </c>
      <c r="W25" s="77">
        <v>1</v>
      </c>
      <c r="X25" s="9"/>
      <c r="Y25" s="9"/>
      <c r="Z25" s="9"/>
      <c r="AA25" s="2"/>
    </row>
    <row r="26" spans="1:36" ht="19.8" x14ac:dyDescent="0.25">
      <c r="A26" s="12" t="s">
        <v>149</v>
      </c>
      <c r="B26" s="36" t="s">
        <v>35</v>
      </c>
      <c r="C26" s="8"/>
      <c r="D26" s="8"/>
      <c r="E26" s="8">
        <v>3</v>
      </c>
      <c r="F26" s="8"/>
      <c r="G26" s="8"/>
      <c r="H26" s="18">
        <v>108</v>
      </c>
      <c r="I26" s="18">
        <f t="shared" si="14"/>
        <v>90</v>
      </c>
      <c r="J26" s="8">
        <v>72</v>
      </c>
      <c r="K26" s="9">
        <f t="shared" si="15"/>
        <v>18</v>
      </c>
      <c r="L26" s="9">
        <f t="shared" si="16"/>
        <v>2</v>
      </c>
      <c r="M26" s="9">
        <f t="shared" si="17"/>
        <v>16</v>
      </c>
      <c r="N26" s="9"/>
      <c r="O26" s="77"/>
      <c r="P26" s="77"/>
      <c r="Q26" s="77"/>
      <c r="R26" s="9"/>
      <c r="S26" s="9"/>
      <c r="T26" s="9"/>
      <c r="U26" s="77">
        <v>2</v>
      </c>
      <c r="V26" s="77">
        <v>16</v>
      </c>
      <c r="W26" s="77">
        <v>1</v>
      </c>
      <c r="X26" s="9"/>
      <c r="Y26" s="9"/>
      <c r="Z26" s="9"/>
    </row>
    <row r="27" spans="1:36" ht="28.8" x14ac:dyDescent="0.25">
      <c r="A27" s="12" t="s">
        <v>150</v>
      </c>
      <c r="B27" s="34" t="s">
        <v>71</v>
      </c>
      <c r="C27" s="8">
        <v>3</v>
      </c>
      <c r="D27" s="8"/>
      <c r="E27" s="8"/>
      <c r="F27" s="8"/>
      <c r="G27" s="8">
        <v>1</v>
      </c>
      <c r="H27" s="18">
        <v>102</v>
      </c>
      <c r="I27" s="18">
        <f t="shared" si="14"/>
        <v>92</v>
      </c>
      <c r="J27" s="8">
        <v>68</v>
      </c>
      <c r="K27" s="9">
        <f t="shared" si="15"/>
        <v>10</v>
      </c>
      <c r="L27" s="9">
        <f t="shared" si="16"/>
        <v>2</v>
      </c>
      <c r="M27" s="9">
        <f t="shared" si="17"/>
        <v>8</v>
      </c>
      <c r="N27" s="9"/>
      <c r="O27" s="77"/>
      <c r="P27" s="77"/>
      <c r="Q27" s="77"/>
      <c r="R27" s="9"/>
      <c r="S27" s="9"/>
      <c r="T27" s="9"/>
      <c r="U27" s="77">
        <v>2</v>
      </c>
      <c r="V27" s="77">
        <v>8</v>
      </c>
      <c r="W27" s="77">
        <v>1</v>
      </c>
      <c r="X27" s="9"/>
      <c r="Y27" s="9"/>
      <c r="Z27" s="9"/>
    </row>
    <row r="28" spans="1:36" x14ac:dyDescent="0.25">
      <c r="A28" s="12" t="s">
        <v>151</v>
      </c>
      <c r="B28" s="34" t="s">
        <v>23</v>
      </c>
      <c r="C28" s="8"/>
      <c r="D28" s="8"/>
      <c r="E28" s="8">
        <v>3</v>
      </c>
      <c r="F28" s="8"/>
      <c r="G28" s="8"/>
      <c r="H28" s="18">
        <v>97</v>
      </c>
      <c r="I28" s="18">
        <f t="shared" si="14"/>
        <v>91</v>
      </c>
      <c r="J28" s="8">
        <v>65</v>
      </c>
      <c r="K28" s="9">
        <f t="shared" si="15"/>
        <v>6</v>
      </c>
      <c r="L28" s="9">
        <f t="shared" si="16"/>
        <v>2</v>
      </c>
      <c r="M28" s="9">
        <f t="shared" si="17"/>
        <v>4</v>
      </c>
      <c r="N28" s="9"/>
      <c r="O28" s="77"/>
      <c r="P28" s="77"/>
      <c r="Q28" s="77"/>
      <c r="R28" s="9"/>
      <c r="S28" s="9"/>
      <c r="T28" s="9"/>
      <c r="U28" s="77">
        <v>2</v>
      </c>
      <c r="V28" s="77">
        <v>4</v>
      </c>
      <c r="W28" s="77"/>
      <c r="X28" s="9"/>
      <c r="Y28" s="9"/>
      <c r="Z28" s="9"/>
    </row>
    <row r="29" spans="1:36" x14ac:dyDescent="0.25">
      <c r="A29" s="12" t="s">
        <v>152</v>
      </c>
      <c r="B29" s="34" t="s">
        <v>31</v>
      </c>
      <c r="C29" s="8"/>
      <c r="D29" s="8"/>
      <c r="E29" s="8">
        <v>3</v>
      </c>
      <c r="F29" s="8"/>
      <c r="G29" s="8"/>
      <c r="H29" s="18">
        <v>108</v>
      </c>
      <c r="I29" s="18">
        <f t="shared" si="14"/>
        <v>98</v>
      </c>
      <c r="J29" s="8">
        <v>72</v>
      </c>
      <c r="K29" s="9">
        <f t="shared" si="15"/>
        <v>10</v>
      </c>
      <c r="L29" s="9">
        <f t="shared" si="16"/>
        <v>4</v>
      </c>
      <c r="M29" s="9">
        <f t="shared" si="17"/>
        <v>6</v>
      </c>
      <c r="N29" s="9"/>
      <c r="O29" s="77"/>
      <c r="P29" s="77"/>
      <c r="Q29" s="77"/>
      <c r="R29" s="9"/>
      <c r="S29" s="9"/>
      <c r="T29" s="9"/>
      <c r="U29" s="77">
        <v>4</v>
      </c>
      <c r="V29" s="77">
        <v>6</v>
      </c>
      <c r="W29" s="77"/>
      <c r="X29" s="9"/>
      <c r="Y29" s="9"/>
      <c r="Z29" s="9"/>
    </row>
    <row r="30" spans="1:36" x14ac:dyDescent="0.25">
      <c r="A30" s="12" t="s">
        <v>219</v>
      </c>
      <c r="B30" s="34" t="s">
        <v>72</v>
      </c>
      <c r="C30" s="8">
        <v>1</v>
      </c>
      <c r="D30" s="8"/>
      <c r="E30" s="8"/>
      <c r="F30" s="8"/>
      <c r="G30" s="8">
        <v>1</v>
      </c>
      <c r="H30" s="18">
        <v>84</v>
      </c>
      <c r="I30" s="18">
        <f t="shared" si="14"/>
        <v>72</v>
      </c>
      <c r="J30" s="8">
        <v>56</v>
      </c>
      <c r="K30" s="9">
        <f t="shared" si="15"/>
        <v>12</v>
      </c>
      <c r="L30" s="9">
        <f t="shared" si="16"/>
        <v>4</v>
      </c>
      <c r="M30" s="9">
        <f t="shared" si="17"/>
        <v>8</v>
      </c>
      <c r="N30" s="9"/>
      <c r="O30" s="77">
        <v>4</v>
      </c>
      <c r="P30" s="77">
        <v>8</v>
      </c>
      <c r="Q30" s="77">
        <v>1</v>
      </c>
      <c r="R30" s="9"/>
      <c r="S30" s="9"/>
      <c r="T30" s="9"/>
      <c r="U30" s="77"/>
      <c r="V30" s="77"/>
      <c r="W30" s="77"/>
      <c r="X30" s="9"/>
      <c r="Y30" s="9"/>
      <c r="Z30" s="9"/>
      <c r="AC30" s="5"/>
      <c r="AJ30" s="1"/>
    </row>
    <row r="31" spans="1:36" x14ac:dyDescent="0.25">
      <c r="A31" s="12" t="s">
        <v>153</v>
      </c>
      <c r="B31" s="34" t="s">
        <v>178</v>
      </c>
      <c r="C31" s="8"/>
      <c r="D31" s="8"/>
      <c r="E31" s="8">
        <v>3</v>
      </c>
      <c r="F31" s="8"/>
      <c r="G31" s="8">
        <v>1</v>
      </c>
      <c r="H31" s="18">
        <v>98</v>
      </c>
      <c r="I31" s="18">
        <f t="shared" si="14"/>
        <v>88</v>
      </c>
      <c r="J31" s="8">
        <v>65</v>
      </c>
      <c r="K31" s="9">
        <f t="shared" si="15"/>
        <v>10</v>
      </c>
      <c r="L31" s="9">
        <f t="shared" si="16"/>
        <v>2</v>
      </c>
      <c r="M31" s="9">
        <f t="shared" si="17"/>
        <v>8</v>
      </c>
      <c r="N31" s="9"/>
      <c r="O31" s="77"/>
      <c r="P31" s="77"/>
      <c r="Q31" s="77"/>
      <c r="R31" s="9"/>
      <c r="S31" s="9"/>
      <c r="T31" s="9"/>
      <c r="U31" s="77">
        <v>2</v>
      </c>
      <c r="V31" s="77">
        <v>8</v>
      </c>
      <c r="W31" s="77">
        <v>1</v>
      </c>
      <c r="X31" s="9"/>
      <c r="Y31" s="9"/>
      <c r="Z31" s="9"/>
      <c r="AB31" s="4"/>
      <c r="AC31" s="5"/>
      <c r="AJ31" s="1"/>
    </row>
    <row r="32" spans="1:36" ht="19.2" x14ac:dyDescent="0.25">
      <c r="A32" s="12" t="s">
        <v>154</v>
      </c>
      <c r="B32" s="34" t="s">
        <v>188</v>
      </c>
      <c r="C32" s="8"/>
      <c r="D32" s="8"/>
      <c r="E32" s="8">
        <v>1</v>
      </c>
      <c r="F32" s="8"/>
      <c r="G32" s="8"/>
      <c r="H32" s="18">
        <v>77</v>
      </c>
      <c r="I32" s="18">
        <f t="shared" si="14"/>
        <v>63</v>
      </c>
      <c r="J32" s="8">
        <v>51</v>
      </c>
      <c r="K32" s="9">
        <f t="shared" si="15"/>
        <v>14</v>
      </c>
      <c r="L32" s="9">
        <f t="shared" si="16"/>
        <v>4</v>
      </c>
      <c r="M32" s="9">
        <f t="shared" si="17"/>
        <v>10</v>
      </c>
      <c r="N32" s="9"/>
      <c r="O32" s="77">
        <v>4</v>
      </c>
      <c r="P32" s="77">
        <v>10</v>
      </c>
      <c r="Q32" s="77"/>
      <c r="R32" s="9"/>
      <c r="S32" s="9"/>
      <c r="T32" s="9"/>
      <c r="U32" s="77"/>
      <c r="V32" s="77"/>
      <c r="W32" s="77"/>
      <c r="X32" s="9"/>
      <c r="Y32" s="9"/>
      <c r="Z32" s="9"/>
      <c r="AB32" s="4"/>
      <c r="AC32" s="5"/>
      <c r="AJ32" s="1"/>
    </row>
    <row r="33" spans="1:36" x14ac:dyDescent="0.25">
      <c r="A33" s="33" t="s">
        <v>83</v>
      </c>
      <c r="B33" s="22" t="s">
        <v>73</v>
      </c>
      <c r="C33" s="46">
        <v>4</v>
      </c>
      <c r="D33" s="46">
        <f>D34+D40+D45+D51</f>
        <v>2</v>
      </c>
      <c r="E33" s="46">
        <f>E34+E40+E45+E51</f>
        <v>4</v>
      </c>
      <c r="F33" s="46">
        <f>F34+F40+F45+F51</f>
        <v>10</v>
      </c>
      <c r="G33" s="46">
        <f t="shared" ref="G33:Z33" si="18">G34+G40+G45+G51</f>
        <v>7</v>
      </c>
      <c r="H33" s="46">
        <f>H34+H40+H45+H51</f>
        <v>1992</v>
      </c>
      <c r="I33" s="46">
        <f t="shared" si="18"/>
        <v>896</v>
      </c>
      <c r="J33" s="46">
        <f>J34+J40+J45+J51</f>
        <v>1616</v>
      </c>
      <c r="K33" s="46">
        <f t="shared" si="18"/>
        <v>232</v>
      </c>
      <c r="L33" s="46">
        <f t="shared" si="18"/>
        <v>52</v>
      </c>
      <c r="M33" s="46">
        <f t="shared" si="18"/>
        <v>120</v>
      </c>
      <c r="N33" s="46">
        <f t="shared" si="18"/>
        <v>60</v>
      </c>
      <c r="O33" s="79">
        <f t="shared" si="18"/>
        <v>0</v>
      </c>
      <c r="P33" s="79">
        <f t="shared" si="18"/>
        <v>0</v>
      </c>
      <c r="Q33" s="79">
        <f t="shared" si="18"/>
        <v>0</v>
      </c>
      <c r="R33" s="46">
        <f t="shared" si="18"/>
        <v>14</v>
      </c>
      <c r="S33" s="46">
        <f t="shared" si="18"/>
        <v>28</v>
      </c>
      <c r="T33" s="46">
        <f t="shared" si="18"/>
        <v>2</v>
      </c>
      <c r="U33" s="79">
        <f t="shared" si="18"/>
        <v>8</v>
      </c>
      <c r="V33" s="79">
        <f t="shared" si="18"/>
        <v>30</v>
      </c>
      <c r="W33" s="79">
        <f t="shared" si="18"/>
        <v>0</v>
      </c>
      <c r="X33" s="46">
        <f t="shared" si="18"/>
        <v>30</v>
      </c>
      <c r="Y33" s="46">
        <f>Y34+Y40+Y45+Y51</f>
        <v>122</v>
      </c>
      <c r="Z33" s="46">
        <f t="shared" si="18"/>
        <v>5</v>
      </c>
      <c r="AB33" s="4"/>
      <c r="AC33" s="5"/>
      <c r="AJ33" s="1"/>
    </row>
    <row r="34" spans="1:36" ht="28.8" x14ac:dyDescent="0.25">
      <c r="A34" s="40" t="s">
        <v>84</v>
      </c>
      <c r="B34" s="37" t="s">
        <v>74</v>
      </c>
      <c r="C34" s="32">
        <v>2</v>
      </c>
      <c r="D34" s="32">
        <v>1</v>
      </c>
      <c r="E34" s="32">
        <v>1</v>
      </c>
      <c r="F34" s="41">
        <v>4</v>
      </c>
      <c r="G34" s="41">
        <f>SUM(G35:G38)</f>
        <v>2</v>
      </c>
      <c r="H34" s="41">
        <f t="shared" ref="H34:Z34" si="19">SUM(H35:H38)</f>
        <v>769</v>
      </c>
      <c r="I34" s="41">
        <f t="shared" si="19"/>
        <v>269</v>
      </c>
      <c r="J34" s="41">
        <f>SUM(J35:J38)</f>
        <v>645</v>
      </c>
      <c r="K34" s="41">
        <f t="shared" si="19"/>
        <v>104</v>
      </c>
      <c r="L34" s="41">
        <f t="shared" si="19"/>
        <v>16</v>
      </c>
      <c r="M34" s="41">
        <f t="shared" si="19"/>
        <v>58</v>
      </c>
      <c r="N34" s="41">
        <f t="shared" si="19"/>
        <v>30</v>
      </c>
      <c r="O34" s="85">
        <f t="shared" si="19"/>
        <v>0</v>
      </c>
      <c r="P34" s="85">
        <f t="shared" si="19"/>
        <v>0</v>
      </c>
      <c r="Q34" s="85">
        <f t="shared" si="19"/>
        <v>0</v>
      </c>
      <c r="R34" s="41">
        <f t="shared" si="19"/>
        <v>0</v>
      </c>
      <c r="S34" s="41">
        <f t="shared" si="19"/>
        <v>0</v>
      </c>
      <c r="T34" s="41">
        <f t="shared" si="19"/>
        <v>0</v>
      </c>
      <c r="U34" s="85">
        <f t="shared" si="19"/>
        <v>8</v>
      </c>
      <c r="V34" s="85">
        <f>SUM(V35:V36)</f>
        <v>30</v>
      </c>
      <c r="W34" s="85">
        <f t="shared" si="19"/>
        <v>0</v>
      </c>
      <c r="X34" s="41">
        <f t="shared" si="19"/>
        <v>8</v>
      </c>
      <c r="Y34" s="41">
        <f>SUM(Y35:Y36)</f>
        <v>58</v>
      </c>
      <c r="Z34" s="41">
        <f t="shared" si="19"/>
        <v>2</v>
      </c>
      <c r="AB34" s="4"/>
      <c r="AC34" s="5"/>
      <c r="AJ34" s="1"/>
    </row>
    <row r="35" spans="1:36" ht="19.8" x14ac:dyDescent="0.25">
      <c r="A35" s="12" t="s">
        <v>85</v>
      </c>
      <c r="B35" s="36" t="s">
        <v>75</v>
      </c>
      <c r="C35" s="8"/>
      <c r="D35" s="8">
        <v>4</v>
      </c>
      <c r="E35" s="8">
        <v>4</v>
      </c>
      <c r="F35" s="8">
        <v>3</v>
      </c>
      <c r="G35" s="8">
        <v>1</v>
      </c>
      <c r="H35" s="18">
        <v>208</v>
      </c>
      <c r="I35" s="18">
        <f>H35-K35</f>
        <v>132</v>
      </c>
      <c r="J35" s="8">
        <v>139</v>
      </c>
      <c r="K35" s="9">
        <f>L35+M35+N35</f>
        <v>76</v>
      </c>
      <c r="L35" s="9">
        <v>8</v>
      </c>
      <c r="M35" s="9">
        <v>38</v>
      </c>
      <c r="N35" s="9">
        <v>30</v>
      </c>
      <c r="O35" s="77"/>
      <c r="P35" s="77"/>
      <c r="Q35" s="77"/>
      <c r="R35" s="9"/>
      <c r="S35" s="9"/>
      <c r="T35" s="9"/>
      <c r="U35" s="77">
        <v>4</v>
      </c>
      <c r="V35" s="77">
        <v>18</v>
      </c>
      <c r="W35" s="77"/>
      <c r="X35" s="9">
        <v>4</v>
      </c>
      <c r="Y35" s="9">
        <v>50</v>
      </c>
      <c r="Z35" s="9">
        <v>1</v>
      </c>
    </row>
    <row r="36" spans="1:36" ht="39" x14ac:dyDescent="0.25">
      <c r="A36" s="12" t="s">
        <v>86</v>
      </c>
      <c r="B36" s="36" t="s">
        <v>76</v>
      </c>
      <c r="C36" s="8">
        <v>4</v>
      </c>
      <c r="D36" s="8"/>
      <c r="E36" s="8"/>
      <c r="F36" s="8">
        <v>3</v>
      </c>
      <c r="G36" s="8">
        <v>1</v>
      </c>
      <c r="H36" s="18">
        <v>165</v>
      </c>
      <c r="I36" s="18">
        <f>H36-K36</f>
        <v>137</v>
      </c>
      <c r="J36" s="8">
        <v>110</v>
      </c>
      <c r="K36" s="9">
        <f>L36+M36+N36</f>
        <v>28</v>
      </c>
      <c r="L36" s="9">
        <f>O36+R36+U36+X36</f>
        <v>8</v>
      </c>
      <c r="M36" s="9">
        <f>P36+S36+V36+Y36</f>
        <v>20</v>
      </c>
      <c r="N36" s="9"/>
      <c r="O36" s="77"/>
      <c r="P36" s="77"/>
      <c r="Q36" s="77"/>
      <c r="R36" s="9"/>
      <c r="S36" s="9"/>
      <c r="T36" s="9"/>
      <c r="U36" s="77">
        <v>4</v>
      </c>
      <c r="V36" s="77">
        <v>12</v>
      </c>
      <c r="W36" s="77"/>
      <c r="X36" s="9">
        <v>4</v>
      </c>
      <c r="Y36" s="9">
        <v>8</v>
      </c>
      <c r="Z36" s="9">
        <v>1</v>
      </c>
    </row>
    <row r="37" spans="1:36" x14ac:dyDescent="0.25">
      <c r="A37" s="12" t="s">
        <v>87</v>
      </c>
      <c r="B37" s="36" t="s">
        <v>42</v>
      </c>
      <c r="C37" s="8"/>
      <c r="D37" s="8"/>
      <c r="E37" s="8"/>
      <c r="F37" s="8">
        <v>3.4</v>
      </c>
      <c r="G37" s="8"/>
      <c r="H37" s="8">
        <v>216</v>
      </c>
      <c r="I37" s="8"/>
      <c r="J37" s="8">
        <v>216</v>
      </c>
      <c r="K37" s="8"/>
      <c r="L37" s="8"/>
      <c r="M37" s="8"/>
      <c r="N37" s="9"/>
      <c r="O37" s="77"/>
      <c r="P37" s="77"/>
      <c r="Q37" s="77"/>
      <c r="R37" s="9"/>
      <c r="S37" s="9"/>
      <c r="T37" s="9"/>
      <c r="U37" s="77"/>
      <c r="V37" s="77">
        <v>216</v>
      </c>
      <c r="W37" s="77"/>
      <c r="X37" s="9"/>
      <c r="Y37" s="9"/>
      <c r="Z37" s="9"/>
    </row>
    <row r="38" spans="1:36" ht="19.8" x14ac:dyDescent="0.25">
      <c r="A38" s="12" t="s">
        <v>88</v>
      </c>
      <c r="B38" s="36" t="s">
        <v>155</v>
      </c>
      <c r="C38" s="8"/>
      <c r="D38" s="8"/>
      <c r="E38" s="8"/>
      <c r="F38" s="8">
        <v>4</v>
      </c>
      <c r="G38" s="8"/>
      <c r="H38" s="8">
        <v>180</v>
      </c>
      <c r="I38" s="8"/>
      <c r="J38" s="8">
        <v>180</v>
      </c>
      <c r="K38" s="8"/>
      <c r="L38" s="8"/>
      <c r="M38" s="8"/>
      <c r="N38" s="9"/>
      <c r="O38" s="77"/>
      <c r="P38" s="77"/>
      <c r="Q38" s="77"/>
      <c r="R38" s="9"/>
      <c r="S38" s="9"/>
      <c r="T38" s="9"/>
      <c r="U38" s="77"/>
      <c r="V38" s="77"/>
      <c r="W38" s="77"/>
      <c r="X38" s="9"/>
      <c r="Y38" s="9">
        <v>180</v>
      </c>
      <c r="Z38" s="9"/>
    </row>
    <row r="39" spans="1:36" x14ac:dyDescent="0.25">
      <c r="A39" s="12"/>
      <c r="B39" s="36" t="s">
        <v>227</v>
      </c>
      <c r="C39" s="8">
        <v>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7"/>
      <c r="P39" s="77"/>
      <c r="Q39" s="77"/>
      <c r="R39" s="9"/>
      <c r="S39" s="9"/>
      <c r="T39" s="9"/>
      <c r="U39" s="77"/>
      <c r="V39" s="77"/>
      <c r="W39" s="77"/>
      <c r="X39" s="9"/>
      <c r="Y39" s="9"/>
      <c r="Z39" s="9"/>
    </row>
    <row r="40" spans="1:36" ht="29.4" x14ac:dyDescent="0.25">
      <c r="A40" s="32" t="s">
        <v>89</v>
      </c>
      <c r="B40" s="38" t="s">
        <v>77</v>
      </c>
      <c r="C40" s="32">
        <v>1</v>
      </c>
      <c r="D40" s="32">
        <v>1</v>
      </c>
      <c r="E40" s="32">
        <v>1</v>
      </c>
      <c r="F40" s="41">
        <v>1</v>
      </c>
      <c r="G40" s="41">
        <f>SUM(G41:G43)</f>
        <v>1</v>
      </c>
      <c r="H40" s="41">
        <f t="shared" ref="H40:Z40" si="20">SUM(H41:H43)</f>
        <v>234</v>
      </c>
      <c r="I40" s="41">
        <f t="shared" si="20"/>
        <v>116</v>
      </c>
      <c r="J40" s="41">
        <f>SUM(J41:J43)</f>
        <v>180</v>
      </c>
      <c r="K40" s="41">
        <f t="shared" si="20"/>
        <v>46</v>
      </c>
      <c r="L40" s="41">
        <f t="shared" si="20"/>
        <v>6</v>
      </c>
      <c r="M40" s="41">
        <f t="shared" si="20"/>
        <v>10</v>
      </c>
      <c r="N40" s="41">
        <f t="shared" si="20"/>
        <v>30</v>
      </c>
      <c r="O40" s="85">
        <f t="shared" si="20"/>
        <v>0</v>
      </c>
      <c r="P40" s="85">
        <f t="shared" si="20"/>
        <v>0</v>
      </c>
      <c r="Q40" s="85">
        <f t="shared" si="20"/>
        <v>0</v>
      </c>
      <c r="R40" s="41">
        <f t="shared" si="20"/>
        <v>0</v>
      </c>
      <c r="S40" s="41">
        <f t="shared" si="20"/>
        <v>0</v>
      </c>
      <c r="T40" s="41">
        <f t="shared" si="20"/>
        <v>0</v>
      </c>
      <c r="U40" s="85">
        <f t="shared" si="20"/>
        <v>0</v>
      </c>
      <c r="V40" s="85">
        <f t="shared" si="20"/>
        <v>0</v>
      </c>
      <c r="W40" s="85">
        <f t="shared" si="20"/>
        <v>0</v>
      </c>
      <c r="X40" s="41">
        <f t="shared" si="20"/>
        <v>6</v>
      </c>
      <c r="Y40" s="41">
        <f>SUM(Y41)</f>
        <v>40</v>
      </c>
      <c r="Z40" s="41">
        <f t="shared" si="20"/>
        <v>1</v>
      </c>
    </row>
    <row r="41" spans="1:36" ht="19.8" x14ac:dyDescent="0.25">
      <c r="A41" s="8" t="s">
        <v>90</v>
      </c>
      <c r="B41" s="39" t="s">
        <v>78</v>
      </c>
      <c r="C41" s="8"/>
      <c r="D41" s="8">
        <v>4</v>
      </c>
      <c r="E41" s="8">
        <v>4</v>
      </c>
      <c r="F41" s="8"/>
      <c r="G41" s="8">
        <v>1</v>
      </c>
      <c r="H41" s="18">
        <v>162</v>
      </c>
      <c r="I41" s="18">
        <f>H41-K41</f>
        <v>116</v>
      </c>
      <c r="J41" s="8">
        <v>108</v>
      </c>
      <c r="K41" s="9">
        <f>L41+M41+N41</f>
        <v>46</v>
      </c>
      <c r="L41" s="9">
        <f>O41+R41+U41+X41</f>
        <v>6</v>
      </c>
      <c r="M41" s="9">
        <v>10</v>
      </c>
      <c r="N41" s="8">
        <v>30</v>
      </c>
      <c r="O41" s="81"/>
      <c r="P41" s="81"/>
      <c r="Q41" s="81"/>
      <c r="R41" s="8"/>
      <c r="S41" s="8"/>
      <c r="T41" s="8"/>
      <c r="U41" s="81"/>
      <c r="V41" s="81"/>
      <c r="W41" s="81"/>
      <c r="X41" s="8">
        <v>6</v>
      </c>
      <c r="Y41" s="8">
        <v>40</v>
      </c>
      <c r="Z41" s="8">
        <v>1</v>
      </c>
    </row>
    <row r="42" spans="1:36" x14ac:dyDescent="0.25">
      <c r="A42" s="8" t="s">
        <v>91</v>
      </c>
      <c r="B42" s="36" t="s">
        <v>42</v>
      </c>
      <c r="C42" s="8"/>
      <c r="D42" s="8"/>
      <c r="E42" s="8"/>
      <c r="F42" s="8">
        <v>4</v>
      </c>
      <c r="G42" s="8"/>
      <c r="H42" s="8"/>
      <c r="I42" s="8"/>
      <c r="J42" s="8"/>
      <c r="K42" s="8"/>
      <c r="L42" s="8"/>
      <c r="M42" s="8"/>
      <c r="N42" s="8"/>
      <c r="O42" s="81"/>
      <c r="P42" s="81"/>
      <c r="Q42" s="81"/>
      <c r="R42" s="8"/>
      <c r="S42" s="8"/>
      <c r="T42" s="8"/>
      <c r="U42" s="81"/>
      <c r="V42" s="81"/>
      <c r="W42" s="81"/>
      <c r="X42" s="8"/>
      <c r="Y42" s="8">
        <v>36</v>
      </c>
      <c r="Z42" s="8"/>
    </row>
    <row r="43" spans="1:36" ht="19.8" x14ac:dyDescent="0.25">
      <c r="A43" s="8" t="s">
        <v>92</v>
      </c>
      <c r="B43" s="36" t="s">
        <v>155</v>
      </c>
      <c r="C43" s="8"/>
      <c r="D43" s="8"/>
      <c r="E43" s="8"/>
      <c r="F43" s="8">
        <v>4</v>
      </c>
      <c r="G43" s="8"/>
      <c r="H43" s="8">
        <v>72</v>
      </c>
      <c r="I43" s="8"/>
      <c r="J43" s="8">
        <v>72</v>
      </c>
      <c r="K43" s="8"/>
      <c r="L43" s="8"/>
      <c r="M43" s="8"/>
      <c r="N43" s="8"/>
      <c r="O43" s="81"/>
      <c r="P43" s="81"/>
      <c r="Q43" s="81"/>
      <c r="R43" s="8"/>
      <c r="S43" s="8"/>
      <c r="T43" s="8"/>
      <c r="U43" s="81"/>
      <c r="V43" s="81"/>
      <c r="W43" s="81"/>
      <c r="X43" s="8"/>
      <c r="Y43" s="8">
        <v>36</v>
      </c>
      <c r="Z43" s="8"/>
    </row>
    <row r="44" spans="1:36" x14ac:dyDescent="0.25">
      <c r="A44" s="8"/>
      <c r="B44" s="36" t="s">
        <v>227</v>
      </c>
      <c r="C44" s="8">
        <v>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1"/>
      <c r="P44" s="81"/>
      <c r="Q44" s="81"/>
      <c r="R44" s="8"/>
      <c r="S44" s="8"/>
      <c r="T44" s="8"/>
      <c r="U44" s="81"/>
      <c r="V44" s="81"/>
      <c r="W44" s="81"/>
      <c r="X44" s="8"/>
      <c r="Y44" s="8"/>
      <c r="Z44" s="8"/>
    </row>
    <row r="45" spans="1:36" ht="48.6" x14ac:dyDescent="0.25">
      <c r="A45" s="32" t="s">
        <v>93</v>
      </c>
      <c r="B45" s="38" t="s">
        <v>79</v>
      </c>
      <c r="C45" s="32">
        <v>3</v>
      </c>
      <c r="D45" s="32">
        <v>0</v>
      </c>
      <c r="E45" s="32">
        <v>0</v>
      </c>
      <c r="F45" s="41">
        <v>1</v>
      </c>
      <c r="G45" s="41">
        <f>SUM(G46:G49)</f>
        <v>2</v>
      </c>
      <c r="H45" s="41">
        <f t="shared" ref="H45:Z45" si="21">SUM(H46:H49)</f>
        <v>252</v>
      </c>
      <c r="I45" s="41">
        <f t="shared" si="21"/>
        <v>176</v>
      </c>
      <c r="J45" s="41">
        <f t="shared" si="21"/>
        <v>180</v>
      </c>
      <c r="K45" s="41">
        <f t="shared" si="21"/>
        <v>40</v>
      </c>
      <c r="L45" s="41">
        <f t="shared" si="21"/>
        <v>16</v>
      </c>
      <c r="M45" s="41">
        <f t="shared" si="21"/>
        <v>24</v>
      </c>
      <c r="N45" s="41">
        <f t="shared" si="21"/>
        <v>0</v>
      </c>
      <c r="O45" s="85">
        <f t="shared" si="21"/>
        <v>0</v>
      </c>
      <c r="P45" s="85">
        <f t="shared" si="21"/>
        <v>0</v>
      </c>
      <c r="Q45" s="85">
        <f t="shared" si="21"/>
        <v>0</v>
      </c>
      <c r="R45" s="41">
        <f t="shared" si="21"/>
        <v>0</v>
      </c>
      <c r="S45" s="41">
        <f t="shared" si="21"/>
        <v>0</v>
      </c>
      <c r="T45" s="41">
        <f t="shared" si="21"/>
        <v>0</v>
      </c>
      <c r="U45" s="85">
        <f t="shared" si="21"/>
        <v>0</v>
      </c>
      <c r="V45" s="85">
        <f t="shared" si="21"/>
        <v>0</v>
      </c>
      <c r="W45" s="85">
        <f t="shared" si="21"/>
        <v>0</v>
      </c>
      <c r="X45" s="41">
        <f t="shared" si="21"/>
        <v>16</v>
      </c>
      <c r="Y45" s="41">
        <f>SUM(Y46:Y47)</f>
        <v>24</v>
      </c>
      <c r="Z45" s="41">
        <f t="shared" si="21"/>
        <v>2</v>
      </c>
    </row>
    <row r="46" spans="1:36" ht="19.8" x14ac:dyDescent="0.25">
      <c r="A46" s="8" t="s">
        <v>94</v>
      </c>
      <c r="B46" s="36" t="s">
        <v>80</v>
      </c>
      <c r="C46" s="26">
        <v>4</v>
      </c>
      <c r="D46" s="26"/>
      <c r="E46" s="26"/>
      <c r="F46" s="26"/>
      <c r="G46" s="26">
        <v>1</v>
      </c>
      <c r="H46" s="18">
        <v>126</v>
      </c>
      <c r="I46" s="18">
        <f>H46-K46</f>
        <v>106</v>
      </c>
      <c r="J46" s="8">
        <v>84</v>
      </c>
      <c r="K46" s="9">
        <f>L46+M46+N46</f>
        <v>20</v>
      </c>
      <c r="L46" s="9">
        <f>O46+R46+U46+X46</f>
        <v>8</v>
      </c>
      <c r="M46" s="9">
        <v>12</v>
      </c>
      <c r="N46" s="44"/>
      <c r="O46" s="76"/>
      <c r="P46" s="76"/>
      <c r="Q46" s="76"/>
      <c r="R46" s="17"/>
      <c r="S46" s="17"/>
      <c r="T46" s="17"/>
      <c r="U46" s="76"/>
      <c r="V46" s="82"/>
      <c r="W46" s="82"/>
      <c r="X46" s="44">
        <v>8</v>
      </c>
      <c r="Y46" s="44">
        <v>12</v>
      </c>
      <c r="Z46" s="44">
        <v>1</v>
      </c>
      <c r="AA46" s="1"/>
    </row>
    <row r="47" spans="1:36" ht="29.4" x14ac:dyDescent="0.25">
      <c r="A47" s="8" t="s">
        <v>95</v>
      </c>
      <c r="B47" s="36" t="s">
        <v>81</v>
      </c>
      <c r="C47" s="8">
        <v>4</v>
      </c>
      <c r="D47" s="8"/>
      <c r="E47" s="8"/>
      <c r="F47" s="8"/>
      <c r="G47" s="8">
        <v>1</v>
      </c>
      <c r="H47" s="18">
        <v>90</v>
      </c>
      <c r="I47" s="18">
        <f>H47-K47</f>
        <v>70</v>
      </c>
      <c r="J47" s="8">
        <v>60</v>
      </c>
      <c r="K47" s="9">
        <f>L47+M47+N47</f>
        <v>20</v>
      </c>
      <c r="L47" s="9">
        <f>O47+R47+U47+X47</f>
        <v>8</v>
      </c>
      <c r="M47" s="9">
        <f>P47+S47+V47+Y47</f>
        <v>12</v>
      </c>
      <c r="N47" s="9"/>
      <c r="O47" s="77"/>
      <c r="P47" s="77"/>
      <c r="Q47" s="77"/>
      <c r="R47" s="9"/>
      <c r="S47" s="9"/>
      <c r="T47" s="9"/>
      <c r="U47" s="77"/>
      <c r="V47" s="77"/>
      <c r="W47" s="77"/>
      <c r="X47" s="9">
        <v>8</v>
      </c>
      <c r="Y47" s="9">
        <v>12</v>
      </c>
      <c r="Z47" s="9">
        <v>1</v>
      </c>
      <c r="AA47" s="1"/>
    </row>
    <row r="48" spans="1:36" x14ac:dyDescent="0.25">
      <c r="A48" s="8" t="s">
        <v>96</v>
      </c>
      <c r="B48" s="36" t="s">
        <v>42</v>
      </c>
      <c r="C48" s="8"/>
      <c r="D48" s="8"/>
      <c r="E48" s="8"/>
      <c r="F48" s="8">
        <v>4</v>
      </c>
      <c r="G48" s="8"/>
      <c r="H48" s="8"/>
      <c r="I48" s="8"/>
      <c r="J48" s="8"/>
      <c r="K48" s="9"/>
      <c r="L48" s="9"/>
      <c r="M48" s="9"/>
      <c r="N48" s="9"/>
      <c r="O48" s="77"/>
      <c r="P48" s="77"/>
      <c r="Q48" s="77"/>
      <c r="R48" s="9"/>
      <c r="S48" s="9"/>
      <c r="T48" s="9"/>
      <c r="U48" s="77"/>
      <c r="V48" s="77"/>
      <c r="W48" s="77"/>
      <c r="X48" s="9"/>
      <c r="Y48" s="9">
        <v>18</v>
      </c>
      <c r="Z48" s="9"/>
      <c r="AA48" s="1"/>
    </row>
    <row r="49" spans="1:27" s="45" customFormat="1" ht="19.8" x14ac:dyDescent="0.25">
      <c r="A49" s="26" t="s">
        <v>97</v>
      </c>
      <c r="B49" s="36" t="s">
        <v>155</v>
      </c>
      <c r="C49" s="26"/>
      <c r="D49" s="26"/>
      <c r="E49" s="26"/>
      <c r="F49" s="26">
        <v>4</v>
      </c>
      <c r="G49" s="26"/>
      <c r="H49" s="26">
        <v>36</v>
      </c>
      <c r="I49" s="26"/>
      <c r="J49" s="26">
        <v>36</v>
      </c>
      <c r="K49" s="26"/>
      <c r="L49" s="26"/>
      <c r="M49" s="26"/>
      <c r="N49" s="44"/>
      <c r="O49" s="82"/>
      <c r="P49" s="82"/>
      <c r="Q49" s="82"/>
      <c r="R49" s="44"/>
      <c r="S49" s="44"/>
      <c r="T49" s="44"/>
      <c r="U49" s="82"/>
      <c r="V49" s="82"/>
      <c r="W49" s="82"/>
      <c r="X49" s="44"/>
      <c r="Y49" s="44">
        <v>18</v>
      </c>
      <c r="Z49" s="44"/>
      <c r="AA49" s="23"/>
    </row>
    <row r="50" spans="1:27" s="45" customFormat="1" x14ac:dyDescent="0.25">
      <c r="A50" s="26"/>
      <c r="B50" s="36" t="s">
        <v>227</v>
      </c>
      <c r="C50" s="26">
        <v>4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44"/>
      <c r="O50" s="82"/>
      <c r="P50" s="82"/>
      <c r="Q50" s="82"/>
      <c r="R50" s="44"/>
      <c r="S50" s="44"/>
      <c r="T50" s="44"/>
      <c r="U50" s="82"/>
      <c r="V50" s="82"/>
      <c r="W50" s="82"/>
      <c r="X50" s="44"/>
      <c r="Y50" s="44"/>
      <c r="Z50" s="44"/>
      <c r="AA50" s="23"/>
    </row>
    <row r="51" spans="1:27" ht="29.4" x14ac:dyDescent="0.25">
      <c r="A51" s="32" t="s">
        <v>98</v>
      </c>
      <c r="B51" s="38" t="s">
        <v>229</v>
      </c>
      <c r="C51" s="32">
        <v>1</v>
      </c>
      <c r="D51" s="32">
        <v>0</v>
      </c>
      <c r="E51" s="32">
        <v>2</v>
      </c>
      <c r="F51" s="32">
        <v>4</v>
      </c>
      <c r="G51" s="32">
        <f>G52+G53+G54+G55</f>
        <v>2</v>
      </c>
      <c r="H51" s="32">
        <f t="shared" ref="H51:Z51" si="22">H52+H53+H54+H55</f>
        <v>737</v>
      </c>
      <c r="I51" s="32">
        <f t="shared" si="22"/>
        <v>335</v>
      </c>
      <c r="J51" s="32">
        <f>J52+J53+J54+J55</f>
        <v>611</v>
      </c>
      <c r="K51" s="32">
        <f t="shared" si="22"/>
        <v>42</v>
      </c>
      <c r="L51" s="32">
        <f t="shared" si="22"/>
        <v>14</v>
      </c>
      <c r="M51" s="32">
        <f t="shared" si="22"/>
        <v>28</v>
      </c>
      <c r="N51" s="32">
        <f t="shared" si="22"/>
        <v>0</v>
      </c>
      <c r="O51" s="86">
        <f t="shared" si="22"/>
        <v>0</v>
      </c>
      <c r="P51" s="86">
        <f t="shared" si="22"/>
        <v>0</v>
      </c>
      <c r="Q51" s="86">
        <f t="shared" si="22"/>
        <v>0</v>
      </c>
      <c r="R51" s="32">
        <f t="shared" si="22"/>
        <v>14</v>
      </c>
      <c r="S51" s="32">
        <f>S52+S53</f>
        <v>28</v>
      </c>
      <c r="T51" s="32">
        <f t="shared" si="22"/>
        <v>2</v>
      </c>
      <c r="U51" s="86">
        <f t="shared" si="22"/>
        <v>0</v>
      </c>
      <c r="V51" s="86">
        <f t="shared" si="22"/>
        <v>0</v>
      </c>
      <c r="W51" s="86">
        <f t="shared" si="22"/>
        <v>0</v>
      </c>
      <c r="X51" s="32">
        <f t="shared" si="22"/>
        <v>0</v>
      </c>
      <c r="Y51" s="32">
        <f t="shared" si="22"/>
        <v>0</v>
      </c>
      <c r="Z51" s="32">
        <f t="shared" si="22"/>
        <v>0</v>
      </c>
      <c r="AA51" s="1"/>
    </row>
    <row r="52" spans="1:27" ht="19.8" x14ac:dyDescent="0.25">
      <c r="A52" s="70" t="s">
        <v>179</v>
      </c>
      <c r="B52" s="71" t="s">
        <v>186</v>
      </c>
      <c r="C52" s="70"/>
      <c r="D52" s="70"/>
      <c r="E52" s="70">
        <v>2</v>
      </c>
      <c r="F52" s="70"/>
      <c r="G52" s="70">
        <v>1</v>
      </c>
      <c r="H52" s="72">
        <v>216</v>
      </c>
      <c r="I52" s="72">
        <f>H52-K52</f>
        <v>198</v>
      </c>
      <c r="J52" s="70">
        <v>144</v>
      </c>
      <c r="K52" s="73">
        <v>18</v>
      </c>
      <c r="L52" s="73">
        <v>6</v>
      </c>
      <c r="M52" s="73">
        <v>12</v>
      </c>
      <c r="N52" s="73"/>
      <c r="O52" s="77"/>
      <c r="P52" s="77"/>
      <c r="Q52" s="77"/>
      <c r="R52" s="73">
        <v>6</v>
      </c>
      <c r="S52" s="73">
        <v>12</v>
      </c>
      <c r="T52" s="73">
        <v>1</v>
      </c>
      <c r="U52" s="77"/>
      <c r="V52" s="77"/>
      <c r="W52" s="77"/>
      <c r="X52" s="73"/>
      <c r="Y52" s="73"/>
      <c r="Z52" s="73"/>
      <c r="AA52" s="1"/>
    </row>
    <row r="53" spans="1:27" ht="29.4" x14ac:dyDescent="0.25">
      <c r="A53" s="70" t="s">
        <v>180</v>
      </c>
      <c r="B53" s="71" t="s">
        <v>187</v>
      </c>
      <c r="C53" s="70"/>
      <c r="D53" s="70"/>
      <c r="E53" s="70">
        <v>2</v>
      </c>
      <c r="F53" s="70"/>
      <c r="G53" s="70">
        <v>1</v>
      </c>
      <c r="H53" s="72">
        <v>161</v>
      </c>
      <c r="I53" s="72">
        <f>H53-K53</f>
        <v>137</v>
      </c>
      <c r="J53" s="70">
        <v>107</v>
      </c>
      <c r="K53" s="73">
        <v>24</v>
      </c>
      <c r="L53" s="73">
        <v>8</v>
      </c>
      <c r="M53" s="73">
        <v>16</v>
      </c>
      <c r="N53" s="73"/>
      <c r="O53" s="77"/>
      <c r="P53" s="77"/>
      <c r="Q53" s="77"/>
      <c r="R53" s="73">
        <v>8</v>
      </c>
      <c r="S53" s="73">
        <v>16</v>
      </c>
      <c r="T53" s="73">
        <v>1</v>
      </c>
      <c r="U53" s="77"/>
      <c r="V53" s="77"/>
      <c r="W53" s="77"/>
      <c r="X53" s="73"/>
      <c r="Y53" s="73"/>
      <c r="Z53" s="73"/>
      <c r="AA53" s="1"/>
    </row>
    <row r="54" spans="1:27" x14ac:dyDescent="0.25">
      <c r="A54" s="26" t="s">
        <v>99</v>
      </c>
      <c r="B54" s="36" t="s">
        <v>42</v>
      </c>
      <c r="C54" s="8"/>
      <c r="D54" s="8"/>
      <c r="E54" s="8">
        <v>2</v>
      </c>
      <c r="F54" s="8"/>
      <c r="G54" s="8"/>
      <c r="H54" s="8">
        <v>180</v>
      </c>
      <c r="I54" s="8"/>
      <c r="J54" s="8">
        <v>180</v>
      </c>
      <c r="K54" s="9"/>
      <c r="L54" s="9"/>
      <c r="M54" s="9"/>
      <c r="N54" s="9"/>
      <c r="O54" s="77"/>
      <c r="P54" s="77"/>
      <c r="Q54" s="77"/>
      <c r="R54" s="9"/>
      <c r="S54" s="9">
        <v>180</v>
      </c>
      <c r="T54" s="9"/>
      <c r="U54" s="77"/>
      <c r="V54" s="77"/>
      <c r="W54" s="77"/>
      <c r="X54" s="9"/>
      <c r="Y54" s="9"/>
      <c r="Z54" s="9"/>
      <c r="AA54" s="1"/>
    </row>
    <row r="55" spans="1:27" ht="19.8" x14ac:dyDescent="0.25">
      <c r="A55" s="26" t="s">
        <v>100</v>
      </c>
      <c r="B55" s="36" t="s">
        <v>155</v>
      </c>
      <c r="C55" s="8"/>
      <c r="D55" s="8"/>
      <c r="E55" s="8">
        <v>2</v>
      </c>
      <c r="F55" s="8"/>
      <c r="G55" s="8"/>
      <c r="H55" s="8">
        <v>180</v>
      </c>
      <c r="I55" s="8"/>
      <c r="J55" s="8">
        <v>180</v>
      </c>
      <c r="K55" s="9"/>
      <c r="L55" s="9"/>
      <c r="M55" s="9"/>
      <c r="N55" s="9"/>
      <c r="O55" s="77"/>
      <c r="P55" s="77"/>
      <c r="Q55" s="77"/>
      <c r="R55" s="9"/>
      <c r="S55" s="9">
        <v>180</v>
      </c>
      <c r="T55" s="9"/>
      <c r="U55" s="77"/>
      <c r="V55" s="77"/>
      <c r="W55" s="77"/>
      <c r="X55" s="9"/>
      <c r="Y55" s="9"/>
      <c r="Z55" s="9"/>
      <c r="AA55" s="1"/>
    </row>
    <row r="56" spans="1:27" x14ac:dyDescent="0.25">
      <c r="A56" s="26"/>
      <c r="B56" s="36" t="s">
        <v>227</v>
      </c>
      <c r="C56" s="8">
        <v>2</v>
      </c>
      <c r="D56" s="8"/>
      <c r="E56" s="8"/>
      <c r="F56" s="8"/>
      <c r="G56" s="8"/>
      <c r="H56" s="8"/>
      <c r="I56" s="8"/>
      <c r="J56" s="8"/>
      <c r="K56" s="9"/>
      <c r="L56" s="9"/>
      <c r="M56" s="9"/>
      <c r="N56" s="9"/>
      <c r="O56" s="77"/>
      <c r="P56" s="77"/>
      <c r="Q56" s="77"/>
      <c r="R56" s="9"/>
      <c r="S56" s="9"/>
      <c r="T56" s="9"/>
      <c r="U56" s="77"/>
      <c r="V56" s="77"/>
      <c r="W56" s="77"/>
      <c r="X56" s="9"/>
      <c r="Y56" s="9"/>
      <c r="Z56" s="9"/>
      <c r="AA56" s="1"/>
    </row>
    <row r="57" spans="1:27" ht="19.8" x14ac:dyDescent="0.25">
      <c r="A57" s="16" t="s">
        <v>101</v>
      </c>
      <c r="B57" s="43" t="s">
        <v>82</v>
      </c>
      <c r="C57" s="8"/>
      <c r="D57" s="8"/>
      <c r="E57" s="8">
        <v>4</v>
      </c>
      <c r="F57" s="8"/>
      <c r="G57" s="8"/>
      <c r="H57" s="8"/>
      <c r="I57" s="8"/>
      <c r="J57" s="42">
        <f>4*36</f>
        <v>144</v>
      </c>
      <c r="K57" s="9"/>
      <c r="L57" s="9"/>
      <c r="M57" s="9"/>
      <c r="N57" s="9"/>
      <c r="O57" s="77"/>
      <c r="P57" s="77"/>
      <c r="Q57" s="77"/>
      <c r="R57" s="9"/>
      <c r="S57" s="9"/>
      <c r="T57" s="9"/>
      <c r="U57" s="77"/>
      <c r="V57" s="77"/>
      <c r="W57" s="77"/>
      <c r="X57" s="9"/>
      <c r="Y57" s="9">
        <v>144</v>
      </c>
      <c r="Z57" s="9"/>
      <c r="AA57" s="1"/>
    </row>
    <row r="58" spans="1:27" ht="20.399999999999999" thickBot="1" x14ac:dyDescent="0.3">
      <c r="A58" s="60" t="s">
        <v>102</v>
      </c>
      <c r="B58" s="61" t="s">
        <v>45</v>
      </c>
      <c r="C58" s="60"/>
      <c r="D58" s="60"/>
      <c r="E58" s="60"/>
      <c r="F58" s="60"/>
      <c r="G58" s="60"/>
      <c r="H58" s="60"/>
      <c r="I58" s="60"/>
      <c r="J58" s="60">
        <f>6*36</f>
        <v>216</v>
      </c>
      <c r="K58" s="60"/>
      <c r="L58" s="60"/>
      <c r="M58" s="60"/>
      <c r="N58" s="60"/>
      <c r="O58" s="83"/>
      <c r="P58" s="83"/>
      <c r="Q58" s="83"/>
      <c r="R58" s="60"/>
      <c r="S58" s="60"/>
      <c r="T58" s="60"/>
      <c r="U58" s="83"/>
      <c r="V58" s="83"/>
      <c r="W58" s="83"/>
      <c r="X58" s="60"/>
      <c r="Y58" s="60">
        <v>216</v>
      </c>
      <c r="Z58" s="60"/>
      <c r="AA58" s="1"/>
    </row>
    <row r="59" spans="1:27" ht="51.75" customHeight="1" x14ac:dyDescent="0.25">
      <c r="A59" s="56"/>
      <c r="B59" s="57"/>
      <c r="C59" s="58"/>
      <c r="D59" s="58"/>
      <c r="E59" s="58"/>
      <c r="F59" s="58"/>
      <c r="G59" s="58"/>
      <c r="H59" s="58"/>
      <c r="I59" s="59"/>
      <c r="J59" s="136" t="s">
        <v>163</v>
      </c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8"/>
      <c r="AA59" s="1"/>
    </row>
    <row r="60" spans="1:27" ht="12.75" customHeight="1" x14ac:dyDescent="0.25">
      <c r="A60" s="150"/>
      <c r="B60" s="151"/>
      <c r="C60" s="151"/>
      <c r="D60" s="151"/>
      <c r="E60" s="151"/>
      <c r="F60" s="151"/>
      <c r="G60" s="151"/>
      <c r="H60" s="151"/>
      <c r="I60" s="148" t="s">
        <v>11</v>
      </c>
      <c r="J60" s="133" t="s">
        <v>160</v>
      </c>
      <c r="K60" s="134"/>
      <c r="L60" s="134"/>
      <c r="M60" s="134"/>
      <c r="N60" s="135"/>
      <c r="O60" s="139">
        <f>O4+P4</f>
        <v>160</v>
      </c>
      <c r="P60" s="140"/>
      <c r="Q60" s="141"/>
      <c r="R60" s="139">
        <f>R4+S4</f>
        <v>160</v>
      </c>
      <c r="S60" s="140"/>
      <c r="T60" s="141"/>
      <c r="U60" s="139">
        <f>U4+V4</f>
        <v>160</v>
      </c>
      <c r="V60" s="140"/>
      <c r="W60" s="141"/>
      <c r="X60" s="139">
        <f>X4+Y4</f>
        <v>160</v>
      </c>
      <c r="Y60" s="140"/>
      <c r="Z60" s="141"/>
      <c r="AA60" s="1"/>
    </row>
    <row r="61" spans="1:27" ht="48" customHeight="1" x14ac:dyDescent="0.25">
      <c r="A61" s="152"/>
      <c r="B61" s="153"/>
      <c r="C61" s="153"/>
      <c r="D61" s="153"/>
      <c r="E61" s="153"/>
      <c r="F61" s="153"/>
      <c r="G61" s="153"/>
      <c r="H61" s="153"/>
      <c r="I61" s="149"/>
      <c r="J61" s="133" t="s">
        <v>161</v>
      </c>
      <c r="K61" s="134"/>
      <c r="L61" s="134"/>
      <c r="M61" s="134"/>
      <c r="N61" s="135"/>
      <c r="O61" s="143">
        <v>6</v>
      </c>
      <c r="P61" s="140"/>
      <c r="Q61" s="141"/>
      <c r="R61" s="143">
        <v>3</v>
      </c>
      <c r="S61" s="140"/>
      <c r="T61" s="141"/>
      <c r="U61" s="143">
        <v>4</v>
      </c>
      <c r="V61" s="140"/>
      <c r="W61" s="141"/>
      <c r="X61" s="143">
        <v>6</v>
      </c>
      <c r="Y61" s="140"/>
      <c r="Z61" s="141"/>
      <c r="AA61" s="1"/>
    </row>
    <row r="62" spans="1:27" ht="28.5" customHeight="1" x14ac:dyDescent="0.25">
      <c r="A62" s="55" t="s">
        <v>45</v>
      </c>
      <c r="B62" s="24"/>
      <c r="C62" s="24"/>
      <c r="D62" s="24"/>
      <c r="E62" s="24"/>
      <c r="F62" s="24"/>
      <c r="G62" s="24"/>
      <c r="H62" s="24"/>
      <c r="I62" s="149"/>
      <c r="J62" s="132" t="s">
        <v>171</v>
      </c>
      <c r="K62" s="132"/>
      <c r="L62" s="132"/>
      <c r="M62" s="132"/>
      <c r="N62" s="132"/>
      <c r="O62" s="154">
        <v>8</v>
      </c>
      <c r="P62" s="154"/>
      <c r="Q62" s="154"/>
      <c r="R62" s="154">
        <v>7</v>
      </c>
      <c r="S62" s="154"/>
      <c r="T62" s="154"/>
      <c r="U62" s="154">
        <v>8</v>
      </c>
      <c r="V62" s="154"/>
      <c r="W62" s="154"/>
      <c r="X62" s="154">
        <v>7</v>
      </c>
      <c r="Y62" s="154"/>
      <c r="Z62" s="154"/>
      <c r="AA62" s="1"/>
    </row>
    <row r="63" spans="1:27" ht="32.25" customHeight="1" x14ac:dyDescent="0.25">
      <c r="A63" s="144" t="s">
        <v>156</v>
      </c>
      <c r="B63" s="145"/>
      <c r="C63" s="145"/>
      <c r="D63" s="145"/>
      <c r="E63" s="145"/>
      <c r="F63" s="145"/>
      <c r="G63" s="145"/>
      <c r="H63" s="145"/>
      <c r="I63" s="149"/>
      <c r="J63" s="133" t="s">
        <v>172</v>
      </c>
      <c r="K63" s="134"/>
      <c r="L63" s="134"/>
      <c r="M63" s="134"/>
      <c r="N63" s="135"/>
      <c r="O63" s="143">
        <v>0</v>
      </c>
      <c r="P63" s="140"/>
      <c r="Q63" s="141"/>
      <c r="R63" s="143">
        <v>0</v>
      </c>
      <c r="S63" s="140"/>
      <c r="T63" s="141"/>
      <c r="U63" s="143">
        <v>0</v>
      </c>
      <c r="V63" s="140"/>
      <c r="W63" s="141"/>
      <c r="X63" s="143">
        <v>0</v>
      </c>
      <c r="Y63" s="140"/>
      <c r="Z63" s="141"/>
      <c r="AA63" s="1"/>
    </row>
    <row r="64" spans="1:27" ht="22.5" customHeight="1" x14ac:dyDescent="0.25">
      <c r="A64" s="55" t="s">
        <v>157</v>
      </c>
      <c r="B64" s="24"/>
      <c r="C64" s="24"/>
      <c r="D64" s="24"/>
      <c r="E64" s="24"/>
      <c r="F64" s="24"/>
      <c r="G64" s="24"/>
      <c r="H64" s="24"/>
      <c r="I64" s="64"/>
      <c r="J64" s="132" t="s">
        <v>162</v>
      </c>
      <c r="K64" s="132"/>
      <c r="L64" s="132"/>
      <c r="M64" s="132"/>
      <c r="N64" s="132"/>
      <c r="O64" s="143">
        <v>7</v>
      </c>
      <c r="P64" s="140"/>
      <c r="Q64" s="141"/>
      <c r="R64" s="143">
        <v>9</v>
      </c>
      <c r="S64" s="140"/>
      <c r="T64" s="141"/>
      <c r="U64" s="143">
        <v>10</v>
      </c>
      <c r="V64" s="140"/>
      <c r="W64" s="141"/>
      <c r="X64" s="143">
        <v>10</v>
      </c>
      <c r="Y64" s="140"/>
      <c r="Z64" s="141"/>
      <c r="AA64" s="1"/>
    </row>
    <row r="65" spans="1:27" ht="27" customHeight="1" x14ac:dyDescent="0.25">
      <c r="A65" s="144" t="s">
        <v>158</v>
      </c>
      <c r="B65" s="145"/>
      <c r="C65" s="145"/>
      <c r="D65" s="145"/>
      <c r="E65" s="145"/>
      <c r="F65" s="145"/>
      <c r="G65" s="145"/>
      <c r="H65" s="145"/>
      <c r="I65" s="69"/>
      <c r="J65" s="155" t="s">
        <v>226</v>
      </c>
      <c r="K65" s="156"/>
      <c r="L65" s="156"/>
      <c r="M65" s="156"/>
      <c r="N65" s="157"/>
      <c r="O65" s="158">
        <v>5</v>
      </c>
      <c r="P65" s="159"/>
      <c r="Q65" s="160"/>
      <c r="R65" s="158">
        <v>5</v>
      </c>
      <c r="S65" s="159"/>
      <c r="T65" s="160"/>
      <c r="U65" s="158">
        <v>6</v>
      </c>
      <c r="V65" s="159"/>
      <c r="W65" s="160"/>
      <c r="X65" s="158">
        <v>10</v>
      </c>
      <c r="Y65" s="159"/>
      <c r="Z65" s="160"/>
      <c r="AA65" s="1"/>
    </row>
    <row r="66" spans="1:27" ht="26.25" customHeight="1" x14ac:dyDescent="0.25">
      <c r="A66" s="146" t="s">
        <v>159</v>
      </c>
      <c r="B66" s="147"/>
      <c r="C66" s="147"/>
      <c r="D66" s="147"/>
      <c r="E66" s="147"/>
      <c r="F66" s="147"/>
      <c r="G66" s="147"/>
      <c r="H66" s="147"/>
      <c r="I66" s="69"/>
      <c r="J66" s="13"/>
      <c r="AA66" s="1"/>
    </row>
    <row r="67" spans="1:27" x14ac:dyDescent="0.25">
      <c r="A67" s="142" t="s">
        <v>223</v>
      </c>
      <c r="B67" s="142"/>
      <c r="C67" s="142"/>
      <c r="D67" s="142"/>
      <c r="E67" s="142"/>
      <c r="F67" s="142"/>
      <c r="G67" s="142"/>
      <c r="H67" s="142"/>
      <c r="I67" s="65"/>
      <c r="J67" s="65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1"/>
    </row>
    <row r="68" spans="1:27" x14ac:dyDescent="0.25">
      <c r="A68" s="67"/>
      <c r="B68" s="68"/>
      <c r="C68" s="65"/>
      <c r="D68" s="65"/>
      <c r="E68" s="65"/>
      <c r="F68" s="65"/>
      <c r="G68" s="65"/>
      <c r="H68" s="65"/>
      <c r="I68" s="65"/>
      <c r="J68" s="65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1"/>
    </row>
    <row r="69" spans="1:27" x14ac:dyDescent="0.25">
      <c r="A69" s="67"/>
      <c r="B69" s="68"/>
      <c r="C69" s="65"/>
      <c r="D69" s="65"/>
      <c r="E69" s="65"/>
      <c r="F69" s="65"/>
      <c r="G69" s="65"/>
      <c r="H69" s="65"/>
      <c r="I69" s="65"/>
      <c r="J69" s="65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1"/>
    </row>
    <row r="70" spans="1:27" x14ac:dyDescent="0.25">
      <c r="A70" s="67"/>
      <c r="B70" s="68"/>
      <c r="C70" s="65"/>
      <c r="D70" s="65"/>
      <c r="E70" s="65"/>
      <c r="F70" s="65"/>
      <c r="G70" s="65"/>
      <c r="H70" s="65"/>
      <c r="I70" s="65"/>
      <c r="J70" s="65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1"/>
    </row>
    <row r="71" spans="1:27" x14ac:dyDescent="0.25">
      <c r="A71" s="67"/>
      <c r="B71" s="68"/>
      <c r="C71" s="65"/>
      <c r="D71" s="65"/>
      <c r="E71" s="65"/>
      <c r="F71" s="65"/>
      <c r="G71" s="65"/>
      <c r="H71" s="65"/>
      <c r="I71" s="65"/>
      <c r="J71" s="65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</row>
    <row r="72" spans="1:27" x14ac:dyDescent="0.25">
      <c r="A72" s="67"/>
      <c r="B72" s="68"/>
      <c r="C72" s="65"/>
      <c r="D72" s="65"/>
      <c r="E72" s="65"/>
      <c r="F72" s="65"/>
      <c r="G72" s="65"/>
      <c r="H72" s="65"/>
      <c r="I72" s="65"/>
      <c r="J72" s="65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</row>
    <row r="73" spans="1:27" x14ac:dyDescent="0.25">
      <c r="A73" s="4"/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4"/>
      <c r="B74" s="5"/>
      <c r="I74" s="1"/>
    </row>
    <row r="75" spans="1:27" x14ac:dyDescent="0.25">
      <c r="A75" s="4"/>
      <c r="B75" s="5"/>
      <c r="I75" s="1"/>
    </row>
    <row r="76" spans="1:27" x14ac:dyDescent="0.25">
      <c r="A76" s="4"/>
      <c r="B76" s="5"/>
      <c r="I76" s="1"/>
    </row>
    <row r="77" spans="1:27" x14ac:dyDescent="0.25">
      <c r="A77" s="4"/>
      <c r="B77" s="5"/>
      <c r="I77" s="1"/>
    </row>
    <row r="78" spans="1:27" x14ac:dyDescent="0.25">
      <c r="A78" s="4"/>
      <c r="B78" s="5"/>
      <c r="I78" s="1"/>
    </row>
    <row r="79" spans="1:27" x14ac:dyDescent="0.25">
      <c r="A79" s="4"/>
      <c r="B79" s="5"/>
      <c r="I79" s="1"/>
    </row>
    <row r="80" spans="1:27" x14ac:dyDescent="0.25">
      <c r="A80" s="4"/>
      <c r="B80" s="5"/>
      <c r="I80" s="1"/>
    </row>
    <row r="81" spans="1:9" x14ac:dyDescent="0.25">
      <c r="A81" s="4"/>
      <c r="B81" s="5"/>
      <c r="I81" s="1"/>
    </row>
    <row r="82" spans="1:9" x14ac:dyDescent="0.25">
      <c r="A82" s="4"/>
      <c r="B82" s="5"/>
      <c r="I82" s="1"/>
    </row>
    <row r="83" spans="1:9" x14ac:dyDescent="0.25">
      <c r="A83" s="4"/>
      <c r="B83" s="5"/>
      <c r="I83" s="1"/>
    </row>
    <row r="84" spans="1:9" x14ac:dyDescent="0.25">
      <c r="A84" s="4"/>
      <c r="B84" s="5"/>
      <c r="I84" s="1"/>
    </row>
    <row r="85" spans="1:9" x14ac:dyDescent="0.25">
      <c r="A85" s="4"/>
      <c r="B85" s="5"/>
    </row>
    <row r="86" spans="1:9" x14ac:dyDescent="0.25">
      <c r="A86" s="4"/>
      <c r="B86" s="5"/>
    </row>
    <row r="87" spans="1:9" x14ac:dyDescent="0.25">
      <c r="A87" s="4"/>
      <c r="B87" s="5"/>
    </row>
    <row r="88" spans="1:9" x14ac:dyDescent="0.25">
      <c r="A88" s="4"/>
      <c r="B88" s="5"/>
    </row>
    <row r="89" spans="1:9" x14ac:dyDescent="0.25">
      <c r="A89" s="4"/>
      <c r="B89" s="5"/>
    </row>
    <row r="90" spans="1:9" x14ac:dyDescent="0.25">
      <c r="A90" s="4"/>
      <c r="B90" s="5"/>
    </row>
    <row r="91" spans="1:9" x14ac:dyDescent="0.25">
      <c r="A91" s="4"/>
      <c r="B91" s="5"/>
    </row>
    <row r="92" spans="1:9" x14ac:dyDescent="0.25">
      <c r="A92" s="4"/>
      <c r="B92" s="5"/>
    </row>
    <row r="93" spans="1:9" x14ac:dyDescent="0.25">
      <c r="A93" s="4"/>
      <c r="B93" s="5"/>
    </row>
    <row r="94" spans="1:9" x14ac:dyDescent="0.25">
      <c r="A94" s="4"/>
      <c r="B94" s="5"/>
    </row>
    <row r="95" spans="1:9" x14ac:dyDescent="0.25">
      <c r="A95" s="4"/>
      <c r="B95" s="5"/>
    </row>
    <row r="96" spans="1:9" x14ac:dyDescent="0.25">
      <c r="A96" s="4"/>
      <c r="B96" s="4"/>
    </row>
    <row r="97" spans="1:2" x14ac:dyDescent="0.25">
      <c r="A97" s="4"/>
      <c r="B97" s="4"/>
    </row>
    <row r="98" spans="1:2" x14ac:dyDescent="0.25">
      <c r="A98" s="4"/>
      <c r="B98" s="4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A101" s="4"/>
      <c r="B101" s="4"/>
    </row>
    <row r="102" spans="1:2" x14ac:dyDescent="0.25">
      <c r="A102" s="4"/>
      <c r="B102" s="4"/>
    </row>
    <row r="103" spans="1:2" x14ac:dyDescent="0.25">
      <c r="A103" s="4"/>
      <c r="B103" s="4"/>
    </row>
    <row r="104" spans="1:2" x14ac:dyDescent="0.25">
      <c r="A104" s="4"/>
      <c r="B104" s="4"/>
    </row>
    <row r="105" spans="1:2" x14ac:dyDescent="0.25">
      <c r="A105" s="4"/>
      <c r="B105" s="4"/>
    </row>
    <row r="106" spans="1:2" x14ac:dyDescent="0.25">
      <c r="A106" s="4"/>
      <c r="B106" s="4"/>
    </row>
    <row r="107" spans="1:2" x14ac:dyDescent="0.25">
      <c r="A107" s="4"/>
      <c r="B107" s="4"/>
    </row>
    <row r="108" spans="1:2" x14ac:dyDescent="0.25">
      <c r="A108" s="4"/>
      <c r="B108" s="4"/>
    </row>
    <row r="109" spans="1:2" x14ac:dyDescent="0.25">
      <c r="A109" s="4"/>
      <c r="B109" s="4"/>
    </row>
    <row r="110" spans="1:2" x14ac:dyDescent="0.25">
      <c r="A110" s="4"/>
      <c r="B110" s="4"/>
    </row>
    <row r="111" spans="1:2" x14ac:dyDescent="0.25">
      <c r="A111" s="4"/>
      <c r="B111" s="4"/>
    </row>
    <row r="112" spans="1:2" x14ac:dyDescent="0.25">
      <c r="A112" s="4"/>
      <c r="B112" s="4"/>
    </row>
    <row r="113" spans="1:2" x14ac:dyDescent="0.25">
      <c r="A113" s="4"/>
      <c r="B113" s="4"/>
    </row>
    <row r="114" spans="1:2" x14ac:dyDescent="0.25">
      <c r="A114" s="4"/>
      <c r="B114" s="4"/>
    </row>
    <row r="115" spans="1:2" x14ac:dyDescent="0.25">
      <c r="A115" s="4"/>
      <c r="B115" s="4"/>
    </row>
    <row r="116" spans="1:2" x14ac:dyDescent="0.25">
      <c r="A116" s="4"/>
      <c r="B116" s="4"/>
    </row>
    <row r="117" spans="1:2" x14ac:dyDescent="0.25">
      <c r="A117" s="4"/>
      <c r="B117" s="4"/>
    </row>
    <row r="118" spans="1:2" x14ac:dyDescent="0.25">
      <c r="A118" s="4"/>
      <c r="B118" s="4"/>
    </row>
    <row r="119" spans="1:2" x14ac:dyDescent="0.25">
      <c r="A119" s="4"/>
      <c r="B119" s="4"/>
    </row>
    <row r="120" spans="1:2" x14ac:dyDescent="0.25">
      <c r="A120" s="4"/>
      <c r="B120" s="4"/>
    </row>
    <row r="121" spans="1:2" x14ac:dyDescent="0.25">
      <c r="A121" s="4"/>
      <c r="B121" s="4"/>
    </row>
    <row r="122" spans="1:2" x14ac:dyDescent="0.25">
      <c r="A122" s="4"/>
      <c r="B122" s="4"/>
    </row>
    <row r="123" spans="1:2" x14ac:dyDescent="0.25">
      <c r="A123" s="4"/>
      <c r="B123" s="4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4"/>
      <c r="B182" s="4"/>
    </row>
    <row r="183" spans="1:2" x14ac:dyDescent="0.25">
      <c r="A183" s="4"/>
      <c r="B183" s="4"/>
    </row>
    <row r="184" spans="1:2" x14ac:dyDescent="0.25">
      <c r="A184" s="4"/>
      <c r="B184" s="4"/>
    </row>
    <row r="185" spans="1:2" x14ac:dyDescent="0.25">
      <c r="A185" s="4"/>
      <c r="B185" s="4"/>
    </row>
    <row r="186" spans="1:2" x14ac:dyDescent="0.25">
      <c r="A186" s="4"/>
      <c r="B186" s="4"/>
    </row>
    <row r="187" spans="1:2" x14ac:dyDescent="0.25">
      <c r="A187" s="4"/>
      <c r="B187" s="4"/>
    </row>
    <row r="188" spans="1:2" x14ac:dyDescent="0.25">
      <c r="A188" s="4"/>
      <c r="B188" s="4"/>
    </row>
    <row r="189" spans="1:2" x14ac:dyDescent="0.25">
      <c r="A189" s="4"/>
      <c r="B189" s="4"/>
    </row>
    <row r="190" spans="1:2" x14ac:dyDescent="0.25">
      <c r="A190" s="4"/>
      <c r="B190" s="4"/>
    </row>
    <row r="191" spans="1:2" x14ac:dyDescent="0.25">
      <c r="A191" s="4"/>
      <c r="B191" s="4"/>
    </row>
    <row r="192" spans="1:2" x14ac:dyDescent="0.25">
      <c r="A192" s="4"/>
      <c r="B192" s="4"/>
    </row>
    <row r="193" spans="1:2" x14ac:dyDescent="0.25">
      <c r="A193" s="4"/>
      <c r="B193" s="4"/>
    </row>
    <row r="194" spans="1:2" x14ac:dyDescent="0.25">
      <c r="A194" s="4"/>
      <c r="B194" s="4"/>
    </row>
    <row r="195" spans="1:2" x14ac:dyDescent="0.25">
      <c r="A195" s="4"/>
      <c r="B195" s="4"/>
    </row>
    <row r="196" spans="1:2" x14ac:dyDescent="0.25">
      <c r="A196" s="4"/>
      <c r="B196" s="4"/>
    </row>
    <row r="197" spans="1:2" x14ac:dyDescent="0.25">
      <c r="A197" s="4"/>
      <c r="B197" s="4"/>
    </row>
    <row r="198" spans="1:2" x14ac:dyDescent="0.25">
      <c r="A198" s="4"/>
      <c r="B198" s="4"/>
    </row>
    <row r="199" spans="1:2" x14ac:dyDescent="0.25">
      <c r="A199" s="4"/>
      <c r="B199" s="4"/>
    </row>
    <row r="200" spans="1:2" x14ac:dyDescent="0.25">
      <c r="A200" s="4"/>
      <c r="B200" s="4"/>
    </row>
    <row r="201" spans="1:2" x14ac:dyDescent="0.25">
      <c r="A201" s="4"/>
      <c r="B201" s="4"/>
    </row>
    <row r="202" spans="1:2" x14ac:dyDescent="0.25">
      <c r="A202" s="4"/>
      <c r="B202" s="4"/>
    </row>
    <row r="203" spans="1:2" x14ac:dyDescent="0.25">
      <c r="A203" s="4"/>
      <c r="B203" s="4"/>
    </row>
    <row r="204" spans="1:2" x14ac:dyDescent="0.25">
      <c r="A204" s="4"/>
      <c r="B204" s="4"/>
    </row>
    <row r="205" spans="1:2" x14ac:dyDescent="0.25">
      <c r="A205" s="4"/>
      <c r="B205" s="4"/>
    </row>
    <row r="206" spans="1:2" x14ac:dyDescent="0.25">
      <c r="A206" s="4"/>
      <c r="B206" s="4"/>
    </row>
  </sheetData>
  <mergeCells count="57">
    <mergeCell ref="J65:N65"/>
    <mergeCell ref="O65:Q65"/>
    <mergeCell ref="R65:T65"/>
    <mergeCell ref="U65:W65"/>
    <mergeCell ref="X65:Z65"/>
    <mergeCell ref="O64:Q64"/>
    <mergeCell ref="R64:T64"/>
    <mergeCell ref="U64:W64"/>
    <mergeCell ref="X64:Z64"/>
    <mergeCell ref="X61:Z61"/>
    <mergeCell ref="O62:Q62"/>
    <mergeCell ref="R62:T62"/>
    <mergeCell ref="U62:W62"/>
    <mergeCell ref="X62:Z62"/>
    <mergeCell ref="A67:H67"/>
    <mergeCell ref="O63:Q63"/>
    <mergeCell ref="R63:T63"/>
    <mergeCell ref="U63:W63"/>
    <mergeCell ref="X63:Z63"/>
    <mergeCell ref="J63:N63"/>
    <mergeCell ref="A65:H65"/>
    <mergeCell ref="A66:H66"/>
    <mergeCell ref="J64:N64"/>
    <mergeCell ref="I60:I63"/>
    <mergeCell ref="A60:H61"/>
    <mergeCell ref="A63:H63"/>
    <mergeCell ref="O61:Q61"/>
    <mergeCell ref="R61:T61"/>
    <mergeCell ref="U61:W61"/>
    <mergeCell ref="J60:N60"/>
    <mergeCell ref="J62:N62"/>
    <mergeCell ref="J61:N61"/>
    <mergeCell ref="F2:F3"/>
    <mergeCell ref="J59:Z59"/>
    <mergeCell ref="O60:Q60"/>
    <mergeCell ref="R60:T60"/>
    <mergeCell ref="U60:W60"/>
    <mergeCell ref="X60:Z60"/>
    <mergeCell ref="L2:N2"/>
    <mergeCell ref="U2:W2"/>
    <mergeCell ref="J2:J3"/>
    <mergeCell ref="I2:I3"/>
    <mergeCell ref="X2:Z2"/>
    <mergeCell ref="B1:B3"/>
    <mergeCell ref="A1:A3"/>
    <mergeCell ref="H2:H3"/>
    <mergeCell ref="C1:F1"/>
    <mergeCell ref="H1:J1"/>
    <mergeCell ref="C2:C3"/>
    <mergeCell ref="D2:D3"/>
    <mergeCell ref="G2:G3"/>
    <mergeCell ref="E2:E3"/>
    <mergeCell ref="O1:Z1"/>
    <mergeCell ref="K1:N1"/>
    <mergeCell ref="K2:K3"/>
    <mergeCell ref="O2:Q2"/>
    <mergeCell ref="R2:T2"/>
  </mergeCells>
  <phoneticPr fontId="0" type="noConversion"/>
  <pageMargins left="1.18" right="0.75" top="1" bottom="1" header="0.5" footer="0.5"/>
  <pageSetup paperSize="9" scale="86" orientation="landscape" r:id="rId1"/>
  <headerFooter alignWithMargins="0"/>
  <rowBreaks count="3" manualBreakCount="3">
    <brk id="22" max="25" man="1"/>
    <brk id="44" max="16383" man="1"/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F15" sqref="F15"/>
    </sheetView>
  </sheetViews>
  <sheetFormatPr defaultRowHeight="13.2" x14ac:dyDescent="0.25"/>
  <cols>
    <col min="1" max="1" width="21.33203125" customWidth="1"/>
    <col min="2" max="2" width="18" customWidth="1"/>
    <col min="3" max="3" width="19.33203125" customWidth="1"/>
    <col min="4" max="4" width="45.6640625" customWidth="1"/>
    <col min="5" max="5" width="40.88671875" customWidth="1"/>
  </cols>
  <sheetData>
    <row r="1" spans="1:7" ht="38.25" customHeight="1" x14ac:dyDescent="0.25">
      <c r="A1" s="172" t="s">
        <v>194</v>
      </c>
      <c r="B1" s="172"/>
      <c r="C1" s="172"/>
      <c r="D1" s="172"/>
      <c r="E1" s="172"/>
    </row>
    <row r="2" spans="1:7" ht="19.5" customHeight="1" x14ac:dyDescent="0.25">
      <c r="A2" s="173" t="s">
        <v>173</v>
      </c>
      <c r="B2" s="173"/>
      <c r="C2" s="173" t="s">
        <v>174</v>
      </c>
      <c r="D2" s="173"/>
      <c r="E2" s="173"/>
    </row>
    <row r="3" spans="1:7" ht="19.5" customHeight="1" x14ac:dyDescent="0.25">
      <c r="A3" s="173"/>
      <c r="B3" s="173"/>
      <c r="C3" s="173" t="s">
        <v>11</v>
      </c>
      <c r="D3" s="173" t="s">
        <v>12</v>
      </c>
      <c r="E3" s="173"/>
    </row>
    <row r="4" spans="1:7" ht="33" customHeight="1" x14ac:dyDescent="0.25">
      <c r="A4" s="173"/>
      <c r="B4" s="173"/>
      <c r="C4" s="173"/>
      <c r="D4" s="93" t="s">
        <v>175</v>
      </c>
      <c r="E4" s="93" t="s">
        <v>176</v>
      </c>
    </row>
    <row r="5" spans="1:7" ht="14.25" customHeight="1" x14ac:dyDescent="0.25">
      <c r="A5" s="94" t="s">
        <v>57</v>
      </c>
      <c r="B5" s="94">
        <v>428</v>
      </c>
      <c r="C5" s="94">
        <v>0</v>
      </c>
      <c r="D5" s="94">
        <v>0</v>
      </c>
      <c r="E5" s="94">
        <v>0</v>
      </c>
    </row>
    <row r="6" spans="1:7" ht="12.75" customHeight="1" x14ac:dyDescent="0.25">
      <c r="A6" s="94" t="s">
        <v>62</v>
      </c>
      <c r="B6" s="94">
        <v>112</v>
      </c>
      <c r="C6" s="94">
        <v>40</v>
      </c>
      <c r="D6" s="95">
        <v>0</v>
      </c>
      <c r="E6" s="96">
        <v>40</v>
      </c>
      <c r="G6">
        <f>B6+C6</f>
        <v>152</v>
      </c>
    </row>
    <row r="7" spans="1:7" ht="12.75" customHeight="1" x14ac:dyDescent="0.25">
      <c r="A7" s="94" t="s">
        <v>138</v>
      </c>
      <c r="B7" s="97">
        <v>952</v>
      </c>
      <c r="C7" s="97">
        <v>704</v>
      </c>
      <c r="D7" s="98">
        <v>532</v>
      </c>
      <c r="E7" s="98">
        <v>172</v>
      </c>
      <c r="G7">
        <f>B7+C7</f>
        <v>1656</v>
      </c>
    </row>
    <row r="8" spans="1:7" ht="12.75" customHeight="1" x14ac:dyDescent="0.25">
      <c r="A8" s="94" t="s">
        <v>83</v>
      </c>
      <c r="B8" s="97">
        <v>596</v>
      </c>
      <c r="C8" s="97">
        <v>156</v>
      </c>
      <c r="D8" s="97">
        <v>156</v>
      </c>
      <c r="E8" s="97">
        <v>0</v>
      </c>
      <c r="G8">
        <f>B8+C8</f>
        <v>752</v>
      </c>
    </row>
    <row r="9" spans="1:7" ht="17.25" customHeight="1" x14ac:dyDescent="0.25">
      <c r="A9" s="99" t="s">
        <v>195</v>
      </c>
      <c r="B9" s="97">
        <v>900</v>
      </c>
      <c r="C9" s="97">
        <f>SUM(C5:C8)</f>
        <v>900</v>
      </c>
      <c r="D9" s="97">
        <f>SUM(D5:D8)</f>
        <v>688</v>
      </c>
      <c r="E9" s="97">
        <f>SUM(E5:E8)</f>
        <v>212</v>
      </c>
    </row>
    <row r="10" spans="1:7" ht="16.5" customHeight="1" x14ac:dyDescent="0.25">
      <c r="A10" s="171" t="s">
        <v>133</v>
      </c>
      <c r="B10" s="171"/>
      <c r="C10" s="171"/>
      <c r="D10" s="171"/>
      <c r="E10" s="171"/>
    </row>
    <row r="11" spans="1:7" ht="12.75" customHeight="1" x14ac:dyDescent="0.25">
      <c r="A11" s="165" t="s">
        <v>196</v>
      </c>
      <c r="B11" s="165"/>
      <c r="C11" s="165"/>
      <c r="D11" s="165"/>
      <c r="E11" s="165"/>
    </row>
    <row r="12" spans="1:7" ht="16.5" customHeight="1" x14ac:dyDescent="0.25">
      <c r="A12" s="166" t="s">
        <v>197</v>
      </c>
      <c r="B12" s="166"/>
      <c r="C12" s="166"/>
      <c r="D12" s="166"/>
      <c r="E12" s="166"/>
    </row>
    <row r="13" spans="1:7" ht="16.5" customHeight="1" x14ac:dyDescent="0.25">
      <c r="A13" s="167" t="s">
        <v>198</v>
      </c>
      <c r="B13" s="167"/>
      <c r="C13" s="167"/>
      <c r="D13" s="167"/>
      <c r="E13" s="167"/>
    </row>
    <row r="14" spans="1:7" x14ac:dyDescent="0.25">
      <c r="A14" s="166" t="s">
        <v>199</v>
      </c>
      <c r="B14" s="166"/>
      <c r="C14" s="166"/>
      <c r="D14" s="166"/>
      <c r="E14" s="166"/>
    </row>
    <row r="15" spans="1:7" ht="12.75" customHeight="1" x14ac:dyDescent="0.25">
      <c r="A15" s="168" t="s">
        <v>200</v>
      </c>
      <c r="B15" s="168"/>
      <c r="C15" s="168"/>
      <c r="D15" s="168"/>
      <c r="E15" s="168"/>
    </row>
    <row r="16" spans="1:7" ht="12.75" customHeight="1" x14ac:dyDescent="0.25">
      <c r="A16" s="168" t="s">
        <v>201</v>
      </c>
      <c r="B16" s="168"/>
      <c r="C16" s="168"/>
      <c r="D16" s="168"/>
      <c r="E16" s="168"/>
    </row>
    <row r="17" spans="1:5" ht="15.75" customHeight="1" x14ac:dyDescent="0.25">
      <c r="A17" s="169" t="s">
        <v>202</v>
      </c>
      <c r="B17" s="169"/>
      <c r="C17" s="169"/>
      <c r="D17" s="169"/>
      <c r="E17" s="169"/>
    </row>
    <row r="18" spans="1:5" x14ac:dyDescent="0.25">
      <c r="A18" s="170" t="s">
        <v>203</v>
      </c>
      <c r="B18" s="170"/>
      <c r="C18" s="170"/>
      <c r="D18" s="170"/>
      <c r="E18" s="170"/>
    </row>
    <row r="19" spans="1:5" x14ac:dyDescent="0.25">
      <c r="A19" s="162" t="s">
        <v>204</v>
      </c>
      <c r="B19" s="162"/>
      <c r="C19" s="162"/>
      <c r="D19" s="162"/>
      <c r="E19" s="162"/>
    </row>
    <row r="20" spans="1:5" x14ac:dyDescent="0.25">
      <c r="A20" s="162" t="s">
        <v>205</v>
      </c>
      <c r="B20" s="162"/>
      <c r="C20" s="162"/>
      <c r="D20" s="162"/>
      <c r="E20" s="162"/>
    </row>
    <row r="21" spans="1:5" x14ac:dyDescent="0.25">
      <c r="A21" s="162" t="s">
        <v>206</v>
      </c>
      <c r="B21" s="162"/>
      <c r="C21" s="162"/>
      <c r="D21" s="162"/>
      <c r="E21" s="162"/>
    </row>
    <row r="22" spans="1:5" x14ac:dyDescent="0.25">
      <c r="A22" s="162" t="s">
        <v>207</v>
      </c>
      <c r="B22" s="162"/>
      <c r="C22" s="162"/>
      <c r="D22" s="162"/>
      <c r="E22" s="162"/>
    </row>
    <row r="23" spans="1:5" x14ac:dyDescent="0.25">
      <c r="A23" s="162" t="s">
        <v>208</v>
      </c>
      <c r="B23" s="162"/>
      <c r="C23" s="162"/>
      <c r="D23" s="162"/>
      <c r="E23" s="162"/>
    </row>
    <row r="24" spans="1:5" x14ac:dyDescent="0.25">
      <c r="A24" s="162" t="s">
        <v>209</v>
      </c>
      <c r="B24" s="162"/>
      <c r="C24" s="162"/>
      <c r="D24" s="162"/>
      <c r="E24" s="162"/>
    </row>
    <row r="25" spans="1:5" x14ac:dyDescent="0.25">
      <c r="A25" s="162" t="s">
        <v>210</v>
      </c>
      <c r="B25" s="162"/>
      <c r="C25" s="162"/>
      <c r="D25" s="162"/>
      <c r="E25" s="162"/>
    </row>
    <row r="26" spans="1:5" x14ac:dyDescent="0.25">
      <c r="A26" s="162" t="s">
        <v>211</v>
      </c>
      <c r="B26" s="162"/>
      <c r="C26" s="162"/>
      <c r="D26" s="162"/>
      <c r="E26" s="162"/>
    </row>
    <row r="27" spans="1:5" x14ac:dyDescent="0.25">
      <c r="A27" s="162" t="s">
        <v>212</v>
      </c>
      <c r="B27" s="162"/>
      <c r="C27" s="162"/>
      <c r="D27" s="162"/>
      <c r="E27" s="162"/>
    </row>
    <row r="28" spans="1:5" x14ac:dyDescent="0.25">
      <c r="A28" s="162" t="s">
        <v>213</v>
      </c>
      <c r="B28" s="162"/>
      <c r="C28" s="162"/>
      <c r="D28" s="162"/>
      <c r="E28" s="162"/>
    </row>
    <row r="29" spans="1:5" x14ac:dyDescent="0.25">
      <c r="A29" s="163" t="s">
        <v>214</v>
      </c>
      <c r="B29" s="163"/>
      <c r="C29" s="163"/>
      <c r="D29" s="163"/>
      <c r="E29" s="163"/>
    </row>
    <row r="30" spans="1:5" x14ac:dyDescent="0.25">
      <c r="A30" s="162" t="s">
        <v>215</v>
      </c>
      <c r="B30" s="162"/>
      <c r="C30" s="162"/>
      <c r="D30" s="162"/>
      <c r="E30" s="162"/>
    </row>
    <row r="31" spans="1:5" x14ac:dyDescent="0.25">
      <c r="A31" s="162" t="s">
        <v>216</v>
      </c>
      <c r="B31" s="162"/>
      <c r="C31" s="162"/>
      <c r="D31" s="162"/>
      <c r="E31" s="162"/>
    </row>
    <row r="32" spans="1:5" x14ac:dyDescent="0.25">
      <c r="A32" s="162" t="s">
        <v>217</v>
      </c>
      <c r="B32" s="162"/>
      <c r="C32" s="162"/>
      <c r="D32" s="162"/>
      <c r="E32" s="162"/>
    </row>
    <row r="33" spans="1:5" ht="24.75" customHeight="1" x14ac:dyDescent="0.25">
      <c r="A33" s="164" t="s">
        <v>218</v>
      </c>
      <c r="B33" s="164"/>
      <c r="C33" s="164"/>
      <c r="D33" s="164"/>
      <c r="E33" s="164"/>
    </row>
    <row r="34" spans="1:5" x14ac:dyDescent="0.25">
      <c r="A34" s="161"/>
      <c r="B34" s="161"/>
      <c r="C34" s="161"/>
      <c r="D34" s="161"/>
      <c r="E34" s="161"/>
    </row>
    <row r="35" spans="1:5" x14ac:dyDescent="0.25">
      <c r="A35" s="100"/>
      <c r="B35" s="101"/>
      <c r="C35" s="101"/>
      <c r="D35" s="101"/>
      <c r="E35" s="101"/>
    </row>
    <row r="36" spans="1:5" x14ac:dyDescent="0.25">
      <c r="A36" s="100"/>
      <c r="B36" s="101"/>
      <c r="C36" s="101"/>
      <c r="D36" s="101"/>
      <c r="E36" s="101"/>
    </row>
    <row r="37" spans="1:5" x14ac:dyDescent="0.25">
      <c r="A37" s="101"/>
      <c r="B37" s="101"/>
      <c r="C37" s="101"/>
      <c r="D37" s="101"/>
      <c r="E37" s="101"/>
    </row>
    <row r="39" spans="1:5" x14ac:dyDescent="0.25">
      <c r="B39" s="102"/>
      <c r="C39" s="102"/>
      <c r="D39" s="102"/>
    </row>
    <row r="42" spans="1:5" ht="57" customHeight="1" x14ac:dyDescent="0.25"/>
    <row r="44" spans="1:5" ht="15.6" x14ac:dyDescent="0.25">
      <c r="A44" s="103"/>
    </row>
    <row r="45" spans="1:5" ht="15.6" x14ac:dyDescent="0.25">
      <c r="A45" s="103"/>
    </row>
    <row r="46" spans="1:5" ht="15.6" x14ac:dyDescent="0.25">
      <c r="A46" s="103"/>
      <c r="B46" s="103"/>
    </row>
    <row r="47" spans="1:5" ht="15.6" x14ac:dyDescent="0.25">
      <c r="A47" s="103"/>
      <c r="B47" s="103"/>
    </row>
    <row r="48" spans="1:5" ht="15.6" x14ac:dyDescent="0.25">
      <c r="A48" s="103"/>
      <c r="B48" s="103"/>
    </row>
    <row r="49" spans="1:2" ht="15.6" x14ac:dyDescent="0.25">
      <c r="A49" s="103"/>
      <c r="B49" s="103"/>
    </row>
    <row r="50" spans="1:2" ht="15.6" x14ac:dyDescent="0.25">
      <c r="A50" s="103"/>
      <c r="B50" s="103"/>
    </row>
    <row r="51" spans="1:2" ht="15.6" x14ac:dyDescent="0.25">
      <c r="A51" s="103"/>
      <c r="B51" s="103"/>
    </row>
    <row r="52" spans="1:2" ht="15.6" x14ac:dyDescent="0.25">
      <c r="A52" s="103"/>
      <c r="B52" s="103"/>
    </row>
    <row r="53" spans="1:2" ht="15.6" x14ac:dyDescent="0.25">
      <c r="A53" s="103"/>
      <c r="B53" s="103"/>
    </row>
    <row r="54" spans="1:2" ht="15.6" x14ac:dyDescent="0.25">
      <c r="A54" s="103"/>
      <c r="B54" s="103"/>
    </row>
    <row r="55" spans="1:2" ht="15.6" x14ac:dyDescent="0.25">
      <c r="A55" s="103"/>
      <c r="B55" s="103"/>
    </row>
    <row r="56" spans="1:2" ht="15.6" x14ac:dyDescent="0.25">
      <c r="A56" s="103"/>
    </row>
    <row r="57" spans="1:2" ht="15.6" x14ac:dyDescent="0.25">
      <c r="A57" s="103"/>
    </row>
  </sheetData>
  <mergeCells count="30">
    <mergeCell ref="A10:E10"/>
    <mergeCell ref="A1:E1"/>
    <mergeCell ref="A2:B4"/>
    <mergeCell ref="C2:E2"/>
    <mergeCell ref="C3:C4"/>
    <mergeCell ref="D3:E3"/>
    <mergeCell ref="A22:E22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34:E34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</mergeCells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60" workbookViewId="0">
      <selection activeCell="F36" sqref="F36"/>
    </sheetView>
  </sheetViews>
  <sheetFormatPr defaultRowHeight="13.2" x14ac:dyDescent="0.25"/>
  <cols>
    <col min="2" max="2" width="49.5546875" customWidth="1"/>
    <col min="3" max="3" width="4.44140625" customWidth="1"/>
    <col min="5" max="5" width="53.44140625" customWidth="1"/>
  </cols>
  <sheetData>
    <row r="1" spans="1:6" ht="17.25" customHeight="1" x14ac:dyDescent="0.25">
      <c r="A1" s="174" t="s">
        <v>103</v>
      </c>
      <c r="B1" s="174"/>
      <c r="C1" s="174"/>
      <c r="D1" s="174"/>
      <c r="E1" s="174"/>
      <c r="F1" s="174"/>
    </row>
    <row r="3" spans="1:6" s="53" customFormat="1" ht="18" customHeight="1" x14ac:dyDescent="0.25">
      <c r="A3" s="62" t="s">
        <v>104</v>
      </c>
      <c r="B3" s="63" t="s">
        <v>105</v>
      </c>
      <c r="C3"/>
      <c r="D3" s="62" t="s">
        <v>104</v>
      </c>
      <c r="E3" s="63" t="s">
        <v>105</v>
      </c>
      <c r="F3"/>
    </row>
    <row r="4" spans="1:6" s="53" customFormat="1" ht="17.25" customHeight="1" x14ac:dyDescent="0.25">
      <c r="A4" s="51"/>
      <c r="B4" s="52" t="s">
        <v>106</v>
      </c>
      <c r="D4" s="51"/>
      <c r="E4" s="52" t="s">
        <v>107</v>
      </c>
    </row>
    <row r="5" spans="1:6" s="53" customFormat="1" ht="17.25" customHeight="1" x14ac:dyDescent="0.25">
      <c r="A5" s="51">
        <v>1</v>
      </c>
      <c r="B5" s="51" t="s">
        <v>165</v>
      </c>
      <c r="D5" s="51">
        <v>1</v>
      </c>
      <c r="E5" s="54" t="s">
        <v>109</v>
      </c>
    </row>
    <row r="6" spans="1:6" s="53" customFormat="1" ht="15" customHeight="1" x14ac:dyDescent="0.25">
      <c r="A6" s="51">
        <v>2</v>
      </c>
      <c r="B6" s="51" t="s">
        <v>166</v>
      </c>
      <c r="D6" s="51">
        <v>2</v>
      </c>
      <c r="E6" s="54" t="s">
        <v>111</v>
      </c>
    </row>
    <row r="7" spans="1:6" s="53" customFormat="1" ht="16.5" customHeight="1" x14ac:dyDescent="0.25">
      <c r="A7" s="51">
        <v>3</v>
      </c>
      <c r="B7" s="54" t="s">
        <v>108</v>
      </c>
      <c r="D7" s="51">
        <v>3</v>
      </c>
      <c r="E7" s="54" t="s">
        <v>113</v>
      </c>
    </row>
    <row r="8" spans="1:6" s="53" customFormat="1" ht="15" customHeight="1" x14ac:dyDescent="0.25">
      <c r="A8" s="51">
        <v>4</v>
      </c>
      <c r="B8" s="54" t="s">
        <v>110</v>
      </c>
      <c r="D8" s="51"/>
      <c r="E8" s="52" t="s">
        <v>115</v>
      </c>
    </row>
    <row r="9" spans="1:6" s="53" customFormat="1" ht="15.75" customHeight="1" x14ac:dyDescent="0.25">
      <c r="A9" s="51">
        <v>5</v>
      </c>
      <c r="B9" s="54" t="s">
        <v>112</v>
      </c>
      <c r="D9" s="51">
        <v>1</v>
      </c>
      <c r="E9" s="54" t="s">
        <v>117</v>
      </c>
    </row>
    <row r="10" spans="1:6" s="53" customFormat="1" ht="25.5" customHeight="1" x14ac:dyDescent="0.25">
      <c r="A10" s="51">
        <v>6</v>
      </c>
      <c r="B10" s="54" t="s">
        <v>114</v>
      </c>
      <c r="D10" s="51">
        <v>2</v>
      </c>
      <c r="E10" s="54" t="s">
        <v>119</v>
      </c>
    </row>
    <row r="11" spans="1:6" s="53" customFormat="1" ht="25.5" customHeight="1" x14ac:dyDescent="0.25">
      <c r="A11" s="51">
        <v>7</v>
      </c>
      <c r="B11" s="54" t="s">
        <v>116</v>
      </c>
      <c r="D11" s="51">
        <v>3</v>
      </c>
      <c r="E11" s="54" t="s">
        <v>121</v>
      </c>
    </row>
    <row r="12" spans="1:6" s="53" customFormat="1" ht="20.25" customHeight="1" x14ac:dyDescent="0.25">
      <c r="A12" s="51">
        <v>8</v>
      </c>
      <c r="B12" s="54" t="s">
        <v>118</v>
      </c>
      <c r="D12" s="51"/>
      <c r="E12" s="52" t="s">
        <v>123</v>
      </c>
    </row>
    <row r="13" spans="1:6" s="53" customFormat="1" ht="17.25" customHeight="1" x14ac:dyDescent="0.25">
      <c r="A13" s="51">
        <v>9</v>
      </c>
      <c r="B13" s="54" t="s">
        <v>120</v>
      </c>
      <c r="D13" s="51">
        <v>1</v>
      </c>
      <c r="E13" s="54" t="s">
        <v>125</v>
      </c>
    </row>
    <row r="14" spans="1:6" s="53" customFormat="1" ht="15.75" customHeight="1" x14ac:dyDescent="0.25">
      <c r="A14" s="51">
        <v>10</v>
      </c>
      <c r="B14" s="54" t="s">
        <v>122</v>
      </c>
      <c r="D14" s="51">
        <v>2</v>
      </c>
      <c r="E14" s="54" t="s">
        <v>127</v>
      </c>
    </row>
    <row r="15" spans="1:6" s="53" customFormat="1" ht="15.75" customHeight="1" x14ac:dyDescent="0.25">
      <c r="A15" s="51">
        <v>11</v>
      </c>
      <c r="B15" s="51" t="s">
        <v>167</v>
      </c>
    </row>
    <row r="16" spans="1:6" s="53" customFormat="1" ht="29.25" customHeight="1" x14ac:dyDescent="0.25">
      <c r="A16" s="51">
        <v>12</v>
      </c>
      <c r="B16" s="51" t="s">
        <v>168</v>
      </c>
      <c r="D16" s="175"/>
      <c r="E16" s="175"/>
    </row>
    <row r="17" spans="1:6" s="53" customFormat="1" ht="16.5" customHeight="1" x14ac:dyDescent="0.25">
      <c r="A17" s="51"/>
      <c r="B17" s="52" t="s">
        <v>124</v>
      </c>
      <c r="D17" s="175"/>
      <c r="E17" s="175"/>
    </row>
    <row r="18" spans="1:6" s="53" customFormat="1" ht="16.5" customHeight="1" x14ac:dyDescent="0.25">
      <c r="A18" s="51">
        <v>1</v>
      </c>
      <c r="B18" s="54" t="s">
        <v>126</v>
      </c>
    </row>
    <row r="19" spans="1:6" s="53" customFormat="1" ht="25.5" customHeight="1" x14ac:dyDescent="0.25">
      <c r="A19" s="51">
        <v>2</v>
      </c>
      <c r="B19" s="54" t="s">
        <v>128</v>
      </c>
    </row>
    <row r="20" spans="1:6" s="53" customFormat="1" ht="25.5" customHeight="1" x14ac:dyDescent="0.25">
      <c r="A20" s="51">
        <v>3</v>
      </c>
      <c r="B20" s="54" t="s">
        <v>164</v>
      </c>
    </row>
    <row r="21" spans="1:6" s="53" customFormat="1" ht="20.25" customHeight="1" x14ac:dyDescent="0.25">
      <c r="A21" s="51">
        <v>4</v>
      </c>
      <c r="B21" s="54" t="s">
        <v>129</v>
      </c>
    </row>
    <row r="22" spans="1:6" s="53" customFormat="1" ht="18.75" customHeight="1" x14ac:dyDescent="0.25">
      <c r="A22" s="51">
        <v>5</v>
      </c>
      <c r="B22" s="54" t="s">
        <v>130</v>
      </c>
    </row>
    <row r="23" spans="1:6" s="53" customFormat="1" ht="31.5" customHeight="1" x14ac:dyDescent="0.25">
      <c r="A23" s="51">
        <v>6</v>
      </c>
      <c r="B23" s="54" t="s">
        <v>131</v>
      </c>
    </row>
    <row r="24" spans="1:6" s="53" customFormat="1" ht="15.75" customHeight="1" x14ac:dyDescent="0.25">
      <c r="A24" s="51">
        <v>7</v>
      </c>
      <c r="B24" s="54" t="s">
        <v>132</v>
      </c>
      <c r="D24" s="175"/>
      <c r="E24" s="175"/>
    </row>
    <row r="25" spans="1:6" s="53" customFormat="1" ht="25.5" customHeight="1" x14ac:dyDescent="0.25">
      <c r="A25" s="51">
        <v>8</v>
      </c>
      <c r="B25" s="51" t="s">
        <v>169</v>
      </c>
    </row>
    <row r="26" spans="1:6" x14ac:dyDescent="0.25">
      <c r="A26" s="51">
        <v>9</v>
      </c>
      <c r="B26" s="51" t="s">
        <v>170</v>
      </c>
      <c r="C26" s="53"/>
      <c r="D26" s="53"/>
      <c r="E26" s="53"/>
      <c r="F26" s="53"/>
    </row>
  </sheetData>
  <mergeCells count="4">
    <mergeCell ref="A1:F1"/>
    <mergeCell ref="D16:E16"/>
    <mergeCell ref="D17:E17"/>
    <mergeCell ref="D24:E24"/>
  </mergeCells>
  <phoneticPr fontId="16" type="noConversion"/>
  <pageMargins left="0.75" right="0.75" top="1" bottom="1" header="0.5" footer="0.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свод по д.о.</vt:lpstr>
      <vt:lpstr>1-4 курс</vt:lpstr>
      <vt:lpstr>вариатив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 В.Г.</dc:creator>
  <cp:lastModifiedBy>Админ</cp:lastModifiedBy>
  <cp:lastPrinted>2020-11-06T07:44:00Z</cp:lastPrinted>
  <dcterms:created xsi:type="dcterms:W3CDTF">2003-10-01T03:52:39Z</dcterms:created>
  <dcterms:modified xsi:type="dcterms:W3CDTF">2024-03-12T06:35:32Z</dcterms:modified>
</cp:coreProperties>
</file>