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8" activeTab="0"/>
  </bookViews>
  <sheets>
    <sheet name="Титульн." sheetId="1" r:id="rId1"/>
    <sheet name="Свод" sheetId="2" r:id="rId2"/>
    <sheet name="граф." sheetId="3" r:id="rId3"/>
    <sheet name="план" sheetId="4" r:id="rId4"/>
    <sheet name="вариат." sheetId="5" r:id="rId5"/>
    <sheet name="поясн." sheetId="6" r:id="rId6"/>
    <sheet name="каб." sheetId="7" r:id="rId7"/>
  </sheets>
  <definedNames/>
  <calcPr fullCalcOnLoad="1" refMode="R1C1"/>
</workbook>
</file>

<file path=xl/sharedStrings.xml><?xml version="1.0" encoding="utf-8"?>
<sst xmlns="http://schemas.openxmlformats.org/spreadsheetml/2006/main" count="633" uniqueCount="490">
  <si>
    <t>ПДП</t>
  </si>
  <si>
    <t>Учебная практика</t>
  </si>
  <si>
    <t>Всего</t>
  </si>
  <si>
    <t>Индекс</t>
  </si>
  <si>
    <t>Наименование циклов, дисциплин, профессиональных модулей, междисциплинарных курсов, практик</t>
  </si>
  <si>
    <t>Формы промежуточной аттестации</t>
  </si>
  <si>
    <t>Учебная нагрузка студентов ( час.)</t>
  </si>
  <si>
    <t>Распределение обязательной учебной  нагрузки  ( включая  обязательную  аудиторную нагрузку и все виды  практики в составе профессиональных  модулей) по курсам и семестрам ( час. в семестр)</t>
  </si>
  <si>
    <t>максимальная</t>
  </si>
  <si>
    <t>самостоятельная учебная работа</t>
  </si>
  <si>
    <t>Обязательная</t>
  </si>
  <si>
    <t>1 курс</t>
  </si>
  <si>
    <t>2 курс</t>
  </si>
  <si>
    <t>3 курс</t>
  </si>
  <si>
    <t>4 курс</t>
  </si>
  <si>
    <t>всего занятий</t>
  </si>
  <si>
    <t>в том числе</t>
  </si>
  <si>
    <t>1 сем.</t>
  </si>
  <si>
    <t>2 сем.</t>
  </si>
  <si>
    <t>3 сем.</t>
  </si>
  <si>
    <t>16нед.</t>
  </si>
  <si>
    <t>4 сем.</t>
  </si>
  <si>
    <t>5 сем.</t>
  </si>
  <si>
    <t>6 сем.</t>
  </si>
  <si>
    <t>7 сем.</t>
  </si>
  <si>
    <t>17 нед.</t>
  </si>
  <si>
    <t>8 сем</t>
  </si>
  <si>
    <t>13 нед.</t>
  </si>
  <si>
    <t xml:space="preserve">курсовых работ </t>
  </si>
  <si>
    <t>ОД.00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</si>
  <si>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</si>
  <si>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</si>
  <si>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</si>
  <si>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</si>
  <si>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Математика</t>
  </si>
  <si>
    <t>Физика</t>
  </si>
  <si>
    <t>ОГСЭ.00</t>
  </si>
  <si>
    <t>ОГСЭ.01.</t>
  </si>
  <si>
    <t>Основы  философии</t>
  </si>
  <si>
    <t>ОГСЭ.02.</t>
  </si>
  <si>
    <t>ОГСЭ.03.</t>
  </si>
  <si>
    <t>ОГСЭ.04.</t>
  </si>
  <si>
    <t>ЕН.00</t>
  </si>
  <si>
    <t>ЕН.01.</t>
  </si>
  <si>
    <t>ЕН.02.</t>
  </si>
  <si>
    <t>Информатика</t>
  </si>
  <si>
    <t>П.00</t>
  </si>
  <si>
    <t>ОП.00</t>
  </si>
  <si>
    <t>ОП.01</t>
  </si>
  <si>
    <t>ОП.02</t>
  </si>
  <si>
    <t>ОП.03</t>
  </si>
  <si>
    <t>ОП.04</t>
  </si>
  <si>
    <t>Техническая механика</t>
  </si>
  <si>
    <t>ОП.05</t>
  </si>
  <si>
    <t>Материаловедение</t>
  </si>
  <si>
    <t>ОП.08</t>
  </si>
  <si>
    <t>ОП.09</t>
  </si>
  <si>
    <t>Безопасность жизнедеятельности</t>
  </si>
  <si>
    <t>Бережливое производство</t>
  </si>
  <si>
    <t>ПМ.00</t>
  </si>
  <si>
    <t xml:space="preserve">Профессиональные модули </t>
  </si>
  <si>
    <t>МДК.01.01</t>
  </si>
  <si>
    <t>МДК.01.02</t>
  </si>
  <si>
    <t>МДК.01.03</t>
  </si>
  <si>
    <t>УП01</t>
  </si>
  <si>
    <t>ПП.01</t>
  </si>
  <si>
    <t>ПМ.02</t>
  </si>
  <si>
    <t>МДК.02.01</t>
  </si>
  <si>
    <t>УП02</t>
  </si>
  <si>
    <t>ПП.02</t>
  </si>
  <si>
    <t>ПМ.03</t>
  </si>
  <si>
    <t>МДК.03.01</t>
  </si>
  <si>
    <t>УП03</t>
  </si>
  <si>
    <t>ПМ.04</t>
  </si>
  <si>
    <t>МДК.04.01</t>
  </si>
  <si>
    <t>УП04</t>
  </si>
  <si>
    <t>ПП.04</t>
  </si>
  <si>
    <t>ГИА</t>
  </si>
  <si>
    <t>1. Программа базовой подготовки</t>
  </si>
  <si>
    <t xml:space="preserve"> (всего 4 недели)</t>
  </si>
  <si>
    <t>Электротехника</t>
  </si>
  <si>
    <t>Электроника и микропроцессорная техника</t>
  </si>
  <si>
    <t>ОП. 06</t>
  </si>
  <si>
    <t>ОП. 07</t>
  </si>
  <si>
    <t xml:space="preserve">Охрана труда </t>
  </si>
  <si>
    <t>Подготовка и осуществление технологического процесса изготовления деталей, сборка изделий автомобиле- и тракторостроения, контроль за соблюдением технологической дисциплины на производстве</t>
  </si>
  <si>
    <t>Конструкция и проектирование автотракторной техники</t>
  </si>
  <si>
    <t>Двигатели автотракторной техники</t>
  </si>
  <si>
    <t>Технология,  сборка  автотракторной техники</t>
  </si>
  <si>
    <t>Конструирование изделий средней сложности основного и вспомогательного производства, разработка технологических процессов изготовления деталей средней сложности, сборка простых видов изделий автотракторной техники</t>
  </si>
  <si>
    <t>Разработка технологических процессов, технической и технологической документации</t>
  </si>
  <si>
    <t>Организация деятельности коллектива исполнителей</t>
  </si>
  <si>
    <t>Организация работы и управление подразделением организации</t>
  </si>
  <si>
    <t>Оборудование и технология сборки двигателей автотракторной техники</t>
  </si>
  <si>
    <t>Информационные технологии в профессиональной деятельности</t>
  </si>
  <si>
    <t>ПМ01</t>
  </si>
  <si>
    <t>ПП03</t>
  </si>
  <si>
    <t>23,5 нед</t>
  </si>
  <si>
    <t>дз</t>
  </si>
  <si>
    <t>Согласовано</t>
  </si>
  <si>
    <t>____________ А.В. Иванова</t>
  </si>
  <si>
    <t xml:space="preserve">Учебный план </t>
  </si>
  <si>
    <t>программы    подготовки специалистов среднего звена</t>
  </si>
  <si>
    <t>государственного бюджетного профессионального образовательного учреждения</t>
  </si>
  <si>
    <t>"Павловский автомеханический техникум им. И.И. Лепсе"</t>
  </si>
  <si>
    <t>Квалификация - техник</t>
  </si>
  <si>
    <t>Нормативный срок обучения : 3 года 10 мес.</t>
  </si>
  <si>
    <t xml:space="preserve"> на базе основного общего образования</t>
  </si>
  <si>
    <t>2. СВОДНЫЕ ДАННЫЕ ПО БЮДЖЕТУ ВРЕМЕНИ (в неделях) для очной формы обучения</t>
  </si>
  <si>
    <t xml:space="preserve">Курсы </t>
  </si>
  <si>
    <t>Обучение по дисциплинам и междисциплинарным курсам</t>
  </si>
  <si>
    <t>Производственная   практика</t>
  </si>
  <si>
    <t>Промежуточная аттестация</t>
  </si>
  <si>
    <t>Государственная</t>
  </si>
  <si>
    <t>Каникулы</t>
  </si>
  <si>
    <t xml:space="preserve">Всего </t>
  </si>
  <si>
    <t xml:space="preserve">(итоговая) </t>
  </si>
  <si>
    <t>(по курсам)</t>
  </si>
  <si>
    <t>по профилю специальности</t>
  </si>
  <si>
    <t xml:space="preserve">преддипломная </t>
  </si>
  <si>
    <t>аттестация</t>
  </si>
  <si>
    <t>I</t>
  </si>
  <si>
    <t>39/1404</t>
  </si>
  <si>
    <t>-</t>
  </si>
  <si>
    <t>II</t>
  </si>
  <si>
    <t>III</t>
  </si>
  <si>
    <t>IV</t>
  </si>
  <si>
    <t>4/144</t>
  </si>
  <si>
    <t>6/216</t>
  </si>
  <si>
    <t>123/4428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</si>
  <si>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</si>
  <si>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</si>
  <si>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</si>
  <si>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</si>
  <si>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</si>
  <si>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</si>
  <si>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</si>
  <si>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</si>
  <si>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</si>
  <si>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</si>
  <si>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</si>
  <si>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</si>
  <si>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::</t>
  </si>
  <si>
    <t>А</t>
  </si>
  <si>
    <t>пдп</t>
  </si>
  <si>
    <t>График учебного процесса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специальности 23.02.02 Автомобиле- и тракторостроение</t>
  </si>
  <si>
    <t>уп04</t>
  </si>
  <si>
    <t>э</t>
  </si>
  <si>
    <t>-,э</t>
  </si>
  <si>
    <t>-.дз</t>
  </si>
  <si>
    <t>-,дз</t>
  </si>
  <si>
    <t>ОП.11</t>
  </si>
  <si>
    <t>Психологические основы профессиональной деятельности</t>
  </si>
  <si>
    <t>дисциплины и МДК</t>
  </si>
  <si>
    <t>1.1 Выпускная квалификационная работа в форме дипломного   проекта</t>
  </si>
  <si>
    <r>
      <t>Инженерная</t>
    </r>
    <r>
      <rPr>
        <u val="single"/>
        <sz val="8"/>
        <color indexed="8"/>
        <rFont val="Times New Roman"/>
        <family val="1"/>
      </rPr>
      <t xml:space="preserve">  </t>
    </r>
    <r>
      <rPr>
        <sz val="8"/>
        <color indexed="8"/>
        <rFont val="Times New Roman"/>
        <family val="1"/>
      </rPr>
      <t>графика</t>
    </r>
  </si>
  <si>
    <t>- ,дз</t>
  </si>
  <si>
    <t>э,дз</t>
  </si>
  <si>
    <t xml:space="preserve">                       </t>
  </si>
  <si>
    <t>ПП,01</t>
  </si>
  <si>
    <t>Консультации 4 часа на обучающегося на учебный год</t>
  </si>
  <si>
    <t>Индексы циклов и обязательная учебная нагрузка по циклам по ФГОС, часов</t>
  </si>
  <si>
    <t>Распределение вариативной части (ВЧ) по циклам, часов</t>
  </si>
  <si>
    <t>на увеличение объема обязательных дисциплин, МДК</t>
  </si>
  <si>
    <t>на введение дополнительных дисциплин, МДК и ПМ</t>
  </si>
  <si>
    <t>Пояснения к таблице:</t>
  </si>
  <si>
    <t>1. В цикле ОП.00 добавлены часы из вариативной части</t>
  </si>
  <si>
    <t>ОП.03  Электротехника   -32 часа направлены ПК 1.1, 1.2, 2.2-2.4. 3.2</t>
  </si>
  <si>
    <t>2. В математический и общий естественно-научный циклдобавлены часы из вариативной части на увеличение объема обязательных дисциплин</t>
  </si>
  <si>
    <t>ЕН.02 Информатика - 32 часа  направлены на формирование ПК 2.2, 2.4, 3.1, 3.2</t>
  </si>
  <si>
    <t>3. В общепрофессиональные дисциплины профессионального цикла включены новые дисциплины:</t>
  </si>
  <si>
    <t>4. В профессиональные модули добавлены часы из вариативной части на увеличение объема обязательных МДК.</t>
  </si>
  <si>
    <t>ПОЯСНИТЕЛЬНАЯ ЗАПИСКА</t>
  </si>
  <si>
    <t>5.1.1 Нормативная база реализации ППССЗ</t>
  </si>
  <si>
    <t>5.1.2 Организация учебного процесса и режима занятий</t>
  </si>
  <si>
    <t>Начало учебных занятий - 1 сентября.</t>
  </si>
  <si>
    <t>Максимальный объем учебной нагрузки обучающегося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</t>
  </si>
  <si>
    <t>Продолжительность учебных занятий не менее двух академических часов.</t>
  </si>
  <si>
    <t>Учебные дисциплины, междисциплинарные курсы, профессиональные модули завершаются следующими формами промежуточной аттестации:</t>
  </si>
  <si>
    <t>Количество экзаменов в каждом учебном году в процессе промежуточной аттестации не превышает 8, а количество зачетов и дифференцированных зачетов - 10 (без учета зачетов по физической культуре).</t>
  </si>
  <si>
    <t>На промежуточную аттестацию в форме экзаменов отводится суммарно 72 часа (2 недели) в год, в последний год обучения - 36 часов (1 неделя).</t>
  </si>
  <si>
    <t>Выполнение курсового проекта рассматривается как вид учебной работы по дисциплине (дисциплинам) профессионального цикла и (или) профессиональному модулю (модулям) профессионального цикла и реализуется в пределах времени, отведенного на ее (их изучение).</t>
  </si>
  <si>
    <t>По учебному плану ППССЗ предусматривается выполнение 2-х курсовых проектов:</t>
  </si>
  <si>
    <t xml:space="preserve">Консультации для обучающихся предусматриваются образовательным учреждением в объеме 4 часов на каждого обучающегося в учебной группе на учебный год, в том числе в период реализации среднего общего образования для лиц, обучающихся на базе основного общего образования. Консультации проводятся в соответствии с графиком и могут быть как устными, так и письменными, и проводиться с группой, подгруппой и отдельными обучающимися. </t>
  </si>
  <si>
    <t>Практика является обязательным разделом ППССЗ. Она представляет собой вид учебных занятий, обеспечивающих практико-ориентированную подготовку обучающихся. При реализации ППССЗ предусматриваются следующие виды практик: учебная и производственная.</t>
  </si>
  <si>
    <t>Аттестация по итогам производственной практики проводится с учетом (или на основании) результатов, подтвержденных документами соответствующих организаций.</t>
  </si>
  <si>
    <t>Общая продолжительность каникул составляет 8-11 недель в учебном году, в том числе, не менее 2 недель в зимний период.</t>
  </si>
  <si>
    <t>5.1.3 Общеобразовательный цикл</t>
  </si>
  <si>
    <t>промежуточная аттестация - 2 недели;</t>
  </si>
  <si>
    <t>каникулярное время - 11 недель.</t>
  </si>
  <si>
    <t>5.1.4 Формирование вариативной части ППССЗ</t>
  </si>
  <si>
    <t>на увеличение объеме времени, отведенного на дисциплины и модули обязательной части;</t>
  </si>
  <si>
    <t>на введение новых дисциплин в соответствии с потребностями работодателей и спецификой деятельности образовательного учреждения.</t>
  </si>
  <si>
    <t>Распределение вариативной части ОПОП по циклам представлено в таблице 1.</t>
  </si>
  <si>
    <t>Текущий контроль планируется проводить по изученным дидактическим единицам знаний, группе дидактических единиц знаний, имеющих междидактические связи, по изученным темам и МДК, в форме опросов, контрольных работ (письменных, устных, тестовых и т.д.), отчетов по результатам самостоятельной работы, с применением других активных и интерактивных форм, за счет времени обязательной учебной нагрузки. По выполненным лабораторным и практическим работам в форме формализованного наблюдения и оценки результатов выполнения работ, оценки отчетов по ним.</t>
  </si>
  <si>
    <t>на теоретических занятиях;</t>
  </si>
  <si>
    <t>на лабораторных и практических занятиях;</t>
  </si>
  <si>
    <t>при выполнении самостоятельной работы;</t>
  </si>
  <si>
    <t>на учебной и производственной практике;</t>
  </si>
  <si>
    <t>при курсовом проектировании;</t>
  </si>
  <si>
    <t>при дипломном проектировании;</t>
  </si>
  <si>
    <t>при участии в общественной, спортивной, научно-исследовательской деятельности техникума;</t>
  </si>
  <si>
    <t>при выполнении обучающимися внутреннего распорядка техникума.</t>
  </si>
  <si>
    <t>Основными этапами выполнения дипломного проекта являются:</t>
  </si>
  <si>
    <t>выбор темы, получение задания на выполнение проекта;</t>
  </si>
  <si>
    <t>подбор и изучение литературы;</t>
  </si>
  <si>
    <t>составление плана работы;</t>
  </si>
  <si>
    <t>составление календарного плана выполнения проекта;</t>
  </si>
  <si>
    <t>разработка проекта;</t>
  </si>
  <si>
    <t>представление проекта научному руководителю, получение отзыва и устранение указанных в нем замечаний;</t>
  </si>
  <si>
    <t>рецензирование проекта.</t>
  </si>
  <si>
    <t>Темы выпускных квалификационных работ ( дипломных проектов) определяются ведущими преподавателями по специальности совместно со специалистами предприятий или организаций, заинтересованных в разработке данных тем, обсуждаются и одобряются на заседании ПЦК, утверждаются директором техникума.</t>
  </si>
  <si>
    <t xml:space="preserve">5.1.5 Распределение учебной,производственной, преддипломной практик </t>
  </si>
  <si>
    <t>УП.04- 4 семестр - 108 часов ( 3 недели)</t>
  </si>
  <si>
    <t>ИТОГО:  900  часов (25 недель)</t>
  </si>
  <si>
    <t>ПДП - 8 семестр - 144 часа ( 4 недели)</t>
  </si>
  <si>
    <t>русского языка и литературы;</t>
  </si>
  <si>
    <t>биологии;</t>
  </si>
  <si>
    <t>основ безопасности жизнедеятельности;</t>
  </si>
  <si>
    <t>социально-экономических дисциплин;</t>
  </si>
  <si>
    <t>иностранных языков;</t>
  </si>
  <si>
    <t>математики;</t>
  </si>
  <si>
    <t>информатики;</t>
  </si>
  <si>
    <t>инженерной графики;</t>
  </si>
  <si>
    <t>технической механики;</t>
  </si>
  <si>
    <t>охраны труда;</t>
  </si>
  <si>
    <t>технологии производства деталей автотракторной техники;</t>
  </si>
  <si>
    <t>безопасности жизнедеятельности;</t>
  </si>
  <si>
    <t>организации работы и управления подразделением организации;</t>
  </si>
  <si>
    <t>методический.</t>
  </si>
  <si>
    <t>Лаборатории:</t>
  </si>
  <si>
    <t>физики;</t>
  </si>
  <si>
    <t>химии;</t>
  </si>
  <si>
    <t>информатики и ИКТ;</t>
  </si>
  <si>
    <t>электротехники;</t>
  </si>
  <si>
    <t>электроники и микропроцессорной техники;</t>
  </si>
  <si>
    <t>материаловедения;</t>
  </si>
  <si>
    <t>метрологии, стандартизации и сертификации;</t>
  </si>
  <si>
    <t>гидравлических и пневматических систем;</t>
  </si>
  <si>
    <t>технологии обработки материалов;</t>
  </si>
  <si>
    <t>конструкции и проектирования автотракторной техники;</t>
  </si>
  <si>
    <t>двигателей внутреннего сгорания;</t>
  </si>
  <si>
    <t>электрооборудование автотракторной техники;</t>
  </si>
  <si>
    <t>технологии сборки и испытания автотракторной техники.</t>
  </si>
  <si>
    <t>Мастерские:</t>
  </si>
  <si>
    <t>слесарные;</t>
  </si>
  <si>
    <t>электросварочные;</t>
  </si>
  <si>
    <t>механообрабатывающие.</t>
  </si>
  <si>
    <t>Спортивный комплекс:</t>
  </si>
  <si>
    <t>спортивный зал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</si>
  <si>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</si>
  <si>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</si>
  <si>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</si>
  <si>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Интернет;</t>
  </si>
  <si>
    <t>актовый зал</t>
  </si>
  <si>
    <t>Перечень кабинетов, лабораторий, мастерских и других помещений</t>
  </si>
  <si>
    <t>ООО "Павловский автобусный завод "</t>
  </si>
  <si>
    <t>Начальник отдела технического обучения и подбора персонала</t>
  </si>
  <si>
    <t>______________ Н.А. Федотова</t>
  </si>
  <si>
    <t>Литература</t>
  </si>
  <si>
    <t xml:space="preserve">Русский язык </t>
  </si>
  <si>
    <t xml:space="preserve">Обязательный  объем аудиторной нагрузки при очной форме получения образования составляет 36 академических часов в неделю при шестидневной учебной неделе. </t>
  </si>
  <si>
    <t>В период обучения с юношами проводятся учебные сборы  за счет часов, отведенных на освоение соответствующей дисциплины, в количестве 35 часов.</t>
  </si>
  <si>
    <t>МДК.03.01 Организация работы и управление подразделением организации- 36 часов направлены на формирование ПК.3.1-3.5</t>
  </si>
  <si>
    <t xml:space="preserve">Вариативная часть </t>
  </si>
  <si>
    <t>Общеобразовательный учебный   цикл</t>
  </si>
  <si>
    <t>Математический и общий  естественнонаучный  учебный цикл</t>
  </si>
  <si>
    <t>Подготовка выпускной квалификационной работы сопровождается консультациями. Руководители  и консультанты  разрабатывают графики консультаций и выполнения дипломного проекта.</t>
  </si>
  <si>
    <t>Дисциплина  Физическая культура  предусматривает еженедельно 2 часа обязательных аудиторных занятий и 2 часа самостоятельной нагрузки (за счет различных форм внеаудиторных занятий в спортивных клубах, секциях).</t>
  </si>
  <si>
    <t>по ПМ.03  Организация деятельности коллектива исполнителей  по МДК.03.01 Организация  работы и управление подразделением организации в объеме 30 часов.</t>
  </si>
  <si>
    <t xml:space="preserve">Выполнение работ по одной или нескольким профессиям рабочих, должностям служащих  </t>
  </si>
  <si>
    <t>С Программой проведения государственной итоговой аттестации, а также с примерным перечнем тем выпускных квалификационных работ  обучающиеся знакомятся не позднее  6 месяцев до начала ее проведения.</t>
  </si>
  <si>
    <t>Общий гуманитарный и социально-экономический  учебный цикл</t>
  </si>
  <si>
    <t>Профессиональный  учебный цикл</t>
  </si>
  <si>
    <t xml:space="preserve">Общепрофессиональные      дисциплины  </t>
  </si>
  <si>
    <t>ОП 10</t>
  </si>
  <si>
    <t>Производственная практика                                   ( по профилю специальности )</t>
  </si>
  <si>
    <t>Государственная итоговая аттестация</t>
  </si>
  <si>
    <t xml:space="preserve"> Государственная  итоговая  аттестация</t>
  </si>
  <si>
    <t xml:space="preserve">-.дз </t>
  </si>
  <si>
    <t>Астрономия</t>
  </si>
  <si>
    <t>-,э( компл.)</t>
  </si>
  <si>
    <t>э,э</t>
  </si>
  <si>
    <t>Производственная практика (преддипломная )</t>
  </si>
  <si>
    <t>2дз. 1э</t>
  </si>
  <si>
    <t>-/1дз/1э</t>
  </si>
  <si>
    <t>з,з,з,з,з,дз</t>
  </si>
  <si>
    <t>УП.01</t>
  </si>
  <si>
    <t>УП.02</t>
  </si>
  <si>
    <t>преддипломная практика -144 часа ( 4  недели)</t>
  </si>
  <si>
    <t>ГИА  -216 часов ( 6 недель)</t>
  </si>
  <si>
    <t>ПП.03</t>
  </si>
  <si>
    <t>ОП.06 Метрология,стандартизация и сертификация  -40 часов  направлены на формирование ПК 1.1, 2.1, 2.4,3.2</t>
  </si>
  <si>
    <t>Распределение вариативной части ППССЗ по циклам  по специальности                                                                                                                                                  23.02.02         Автомобиле- и тракторостроение</t>
  </si>
  <si>
    <t>Учебная практика и производственная практика (по профилю специальности) проводятся при освоении студентами профессиональных компетенций в рамках профессиональных модулей реализуется  концентрированно в несколько периодов,  чередуясь с теоретическими занятиями в рамках профессиональных модулей. Цели и задачи, программы и формы отчетности определяются по каждому виду практики. Производственная практика состоит из двух этапов: практики по профилю специальности и преддипломной практики.</t>
  </si>
  <si>
    <t>Производственная практика  проводится в организациях, направление деятельности которых соответствует профилю подготовки обучающихся.</t>
  </si>
  <si>
    <r>
      <t xml:space="preserve">Вариативная часть в объеме </t>
    </r>
    <r>
      <rPr>
        <b/>
        <sz val="11"/>
        <color indexed="8"/>
        <rFont val="Calibri"/>
        <family val="2"/>
      </rPr>
      <t>900</t>
    </r>
    <r>
      <rPr>
        <sz val="11"/>
        <color theme="1"/>
        <rFont val="Calibri"/>
        <family val="2"/>
      </rPr>
      <t xml:space="preserve"> часов использована:</t>
    </r>
  </si>
  <si>
    <t>Для аттестации обучающихся на соответствие их персональных достижений поэтапным требованиям соответствующей ППССЗ  (текущая и промежуточная аттестация) создаются фонды оценочных средств, позволяющие оценить знания, умения и освоенные компетенции. Фонды оценочных средств для промежуточной аттестации разрабатываются и утверждаются образовательным учреждением самостоятельно, а для государственной  итоговой аттестации - разрабатываются и утверждаются образовательным учреждением после предварительного положительного заключения работодателей.</t>
  </si>
  <si>
    <t>Государственная  итоговая  аттестация проводится с целью установления соответствия уровня и качества подготовки выпускников требованиям ФГОС и  включает подготовку и защиту выпускной квалификационной работы (дипломного проекта). Обязательное требование - соответствие тематики выпускной квалификационной работы содержанию одного или нескольких профессиональных модулей.</t>
  </si>
  <si>
    <t>Необходимым условием допуска к государственной итоговой аттестации является освоение обучающимися всех профессиональных модулей, представление документов, подтверждающих освоение обучающимися компетенций при изучении теоретического материала и прохождение практики по каждому из основных видов профессиональной деятельности. В том числе выпускник может представить свое "Портфолио", состоящее из отчетов о ранее достигнутых результатах, дополнительных сертификатов, свидетельств (дипломов) олимпиад, конкурсов, творческих работ по специальности, характеристик с мест прохождения преддипломной практики.</t>
  </si>
  <si>
    <t>лабораторные работы</t>
  </si>
  <si>
    <t xml:space="preserve">                                          практические занятия</t>
  </si>
  <si>
    <t>Формы и процедуры текущего контроля знаний опрелены  в рабочих программах дисциплин и профессиональных модулей.</t>
  </si>
  <si>
    <t>по учебной и производственной практике ( по профлю специальности и преддипломной) - дифференцированный зачет ;</t>
  </si>
  <si>
    <t>Директор   ГБПОУ ПАМТ им. И.И.Лепсе</t>
  </si>
  <si>
    <r>
      <t xml:space="preserve">по специальности 23.02.02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</rPr>
      <t xml:space="preserve">   Автомобиле- и тракторостроение</t>
    </r>
  </si>
  <si>
    <t>-,дз,-,э</t>
  </si>
  <si>
    <t>Метрология, стандартизация и сертификация</t>
  </si>
  <si>
    <t xml:space="preserve"> </t>
  </si>
  <si>
    <t>учебная  практика</t>
  </si>
  <si>
    <t>производственная практика</t>
  </si>
  <si>
    <t>преддипломная практика</t>
  </si>
  <si>
    <t xml:space="preserve">экзамены </t>
  </si>
  <si>
    <t>дифференцированные зачеты</t>
  </si>
  <si>
    <t>зачеты</t>
  </si>
  <si>
    <t>-,дз,-,дз,-,дз</t>
  </si>
  <si>
    <t>-,э,-,э</t>
  </si>
  <si>
    <t>-,дз,-,дз</t>
  </si>
  <si>
    <t>2дз,3э</t>
  </si>
  <si>
    <t>-/9дз/4э</t>
  </si>
  <si>
    <t>17/612</t>
  </si>
  <si>
    <t>3нед./108  ч</t>
  </si>
  <si>
    <t>ПП. 02</t>
  </si>
  <si>
    <t>УП.02- 6 семестр - 144 часа( 4 недели)</t>
  </si>
  <si>
    <t>ПП.02 -8 семестр - 108  часов  ( 3 недели)</t>
  </si>
  <si>
    <t>ПП.01-  8семестр - 144 часа ( 4 недели)</t>
  </si>
  <si>
    <t>Экзамен по модулю проводится в последнем семестре освоения программы профессионального модуля и представляет собой форму независимой оценки результатов обучения с участием работодателей, направленного на проверку сформированности компетенций и готовности к выполнению вида профессиональной деятельности, определенных в разделе "Требования к результатам освоения ППССЗ" федерального государственного образовательного стандарта. Итогом проверки является однозначное решение: "вид профессиональной деятельности освоен с оценкой /не освоен".</t>
  </si>
  <si>
    <t>МДК.02.01 Разработка технологических процессов, технической и технологической документации -40 часов направлены  на формирование 
ПК 2.1-2.5</t>
  </si>
  <si>
    <t>5з/4дз/1э</t>
  </si>
  <si>
    <t>-,дз( компл.)</t>
  </si>
  <si>
    <t>дз(компл.)</t>
  </si>
  <si>
    <t>2дз,1э</t>
  </si>
  <si>
    <t>дз(компл.),-,дз, дз</t>
  </si>
  <si>
    <t>-,дз(компл.), э, дз, дз</t>
  </si>
  <si>
    <t>-/24дз/12э</t>
  </si>
  <si>
    <t>ОП.09 Бережливое производство - 104  часа направлены на формирование ПК 5.1-5.2</t>
  </si>
  <si>
    <t>ОП.10  Информационные технологии в профессиональной деятельности - 136 часов  направлены на формирование  ПК 6.1-6.2</t>
  </si>
  <si>
    <t>ОП.11 Психологические основы профессиональной деятельности- 54 часа  направлены на формирование  ОК.1-ОК.8, ПК 7.1-7.2</t>
  </si>
  <si>
    <t>ОП.05 Материаловедение -54  часа направлены ПК 1,2. 2.2, 2.4, 3.1-3.5</t>
  </si>
  <si>
    <t>ОП.01 Инженерная графика  - 80 часов  направлены  на формирование ПК1.2,2.4,3.1,3.2</t>
  </si>
  <si>
    <t>ОП.02 Техническая механика - 90  часов направлены на формирование ПК1.1, 1.2, 2.3-2.5,3.2</t>
  </si>
  <si>
    <t>МДК.01.03  Технология, сборка автотракторной техники - 54  часов  направлены на формирование ПК.1.1-1.4</t>
  </si>
  <si>
    <t>МДК 01.01 Конструкция и проектирование автотракторной техники -  54 часа  направлены на  формирование ПК.1.1-1.4</t>
  </si>
  <si>
    <t>МДК.04.01Оборудование и технология сборки двигателей автотракторной техники  -94  часа направлены на формирование  ПК. 4.1-4.3</t>
  </si>
  <si>
    <r>
      <t xml:space="preserve">Форма обучения - </t>
    </r>
    <r>
      <rPr>
        <b/>
        <sz val="11"/>
        <color indexed="8"/>
        <rFont val="Times New Roman"/>
        <family val="1"/>
      </rPr>
      <t>очная</t>
    </r>
  </si>
  <si>
    <t>Приказ об утверждении ФГОС от 22.04.2014 № 380</t>
  </si>
  <si>
    <t xml:space="preserve"> Профиль получаемого профессионального образования</t>
  </si>
  <si>
    <t>33,5/1206</t>
  </si>
  <si>
    <t>3 нед./ 108 ч</t>
  </si>
  <si>
    <t>6 нед./216ч</t>
  </si>
  <si>
    <t>Общие учебные предметы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</si>
  <si>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</si>
  <si>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</si>
  <si>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</si>
  <si>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</si>
  <si>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</si>
  <si>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</si>
  <si>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</si>
  <si>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</si>
  <si>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</si>
  <si>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Основы проектной деятельности</t>
  </si>
  <si>
    <t>-.э</t>
  </si>
  <si>
    <t>Утвержден  решением</t>
  </si>
  <si>
    <t xml:space="preserve">  технологический  </t>
  </si>
  <si>
    <t>дз,дз</t>
  </si>
  <si>
    <t>9дз,3э</t>
  </si>
  <si>
    <t>-/15дз/8э</t>
  </si>
  <si>
    <t>3 дня - Т     3 дня - УП.04</t>
  </si>
  <si>
    <t>УП.04       ПП.04</t>
  </si>
  <si>
    <t>3дня - Т     УП.01</t>
  </si>
  <si>
    <t>УП.01       УП.02</t>
  </si>
  <si>
    <t xml:space="preserve">УП.01 -  6 семестр -72 часа  (2 недели),   7 семестр- 144 часа ( 4 недели) </t>
  </si>
  <si>
    <t>по профессиональным модулям обязательная форма промежуточной аттестации - Эм (экзамен по модулю);</t>
  </si>
  <si>
    <t>ПП.04 -4 семестр - 108  часов ( 3 недели)</t>
  </si>
  <si>
    <r>
      <t xml:space="preserve"> В рамках основной профессиональной образовательной программы ППССЗ студенты осваивают рабочую профессию </t>
    </r>
    <r>
      <rPr>
        <b/>
        <sz val="11"/>
        <color indexed="8"/>
        <rFont val="Calibri"/>
        <family val="2"/>
      </rPr>
      <t>18563</t>
    </r>
    <r>
      <rPr>
        <sz val="11"/>
        <color theme="1"/>
        <rFont val="Calibri"/>
        <family val="2"/>
      </rPr>
      <t xml:space="preserve"> (код по Общероссийскому классификатору профессий рабочих, должностей служащих и тарифных разрядов) - </t>
    </r>
    <r>
      <rPr>
        <b/>
        <sz val="11"/>
        <color indexed="8"/>
        <rFont val="Calibri"/>
        <family val="2"/>
      </rPr>
      <t>Слесарь-сборщик двигателей</t>
    </r>
    <r>
      <rPr>
        <sz val="11"/>
        <color theme="1"/>
        <rFont val="Calibri"/>
        <family val="2"/>
      </rPr>
      <t xml:space="preserve"> и сдают квалификационный экзамен.</t>
    </r>
  </si>
  <si>
    <t>по дисциплинам профессионального цикла и циклов ОГСЭ и ЕН и профессионального цикла формами промежуточной аттестации являются:  З (зачет), ДЗ (дифференцированный зачет),  комплексный ДЗ, Э (экзамен);</t>
  </si>
  <si>
    <t>по дисциплине Физическая культура  (в цикле ОГСЭ)  форма промежуточной аттестации в каждом семестре - З (зачет), а в последнем семестре - ДЗ (дифференцированный зачет);</t>
  </si>
  <si>
    <t xml:space="preserve">Промежуточная аттестация в форме экзамена проводится в день, освобожденный от других форм учебной нагрузки. Промежуточная аттестация в форме зачета или дифференцированного зачета проводится за счет часов, отведенных на освоение соответствующей учебной дисциплины или профессионального модуля. </t>
  </si>
  <si>
    <t>по ПМ.01  Подготовка и осуществление технологического процесса изготовления деталей, сборка изделий автомобиле- и тракторостроения, контроль за соблюдением технологической дисциплины на производстве  по МДК.01.03 Технология, сборка автотранспортной техники в объеме 30 часов;</t>
  </si>
  <si>
    <t xml:space="preserve">Для подгрупп девушек часть учебного времени ( 48 часов) дисциплины  Безопасность жизнедеятельности  , отведенного на изучение основ военной службы, используется на освоение основ медицинских знаний. </t>
  </si>
  <si>
    <t>Оценку всех ОК, указанных в ФГОС по каждой дисциплине, профессиональному модулю осуществляют все преподаватели дисциплин, разделов и тем МДК  по каждому виду учебной деятельности в процессе освоения ОПОП в форме наблюдения и оценки (интерпретации):</t>
  </si>
  <si>
    <t>15    21</t>
  </si>
  <si>
    <t>22 - 28</t>
  </si>
  <si>
    <t>29.09    -   5.10</t>
  </si>
  <si>
    <t>6           12</t>
  </si>
  <si>
    <t>20    26</t>
  </si>
  <si>
    <t xml:space="preserve">27.10      2.11       </t>
  </si>
  <si>
    <t>3           9</t>
  </si>
  <si>
    <t>17         23</t>
  </si>
  <si>
    <t>16       22</t>
  </si>
  <si>
    <t>10       16</t>
  </si>
  <si>
    <t>6         12</t>
  </si>
  <si>
    <t>1      7</t>
  </si>
  <si>
    <t>8       14</t>
  </si>
  <si>
    <t>22      28</t>
  </si>
  <si>
    <t>20 - 26</t>
  </si>
  <si>
    <t>13         19</t>
  </si>
  <si>
    <t>24    30</t>
  </si>
  <si>
    <t>1     7</t>
  </si>
  <si>
    <t>8        14</t>
  </si>
  <si>
    <t>15       21</t>
  </si>
  <si>
    <t>29.12       4.01</t>
  </si>
  <si>
    <t>5         11</t>
  </si>
  <si>
    <t>12        18</t>
  </si>
  <si>
    <t>19          25</t>
  </si>
  <si>
    <t>26.01         1.02</t>
  </si>
  <si>
    <t>2    8</t>
  </si>
  <si>
    <t>9       15</t>
  </si>
  <si>
    <t>23.02       1.03</t>
  </si>
  <si>
    <t>2      8</t>
  </si>
  <si>
    <t>9   15</t>
  </si>
  <si>
    <t xml:space="preserve">23        29     </t>
  </si>
  <si>
    <t>30.03     5.04</t>
  </si>
  <si>
    <t>13       19</t>
  </si>
  <si>
    <t>27.04       3.05</t>
  </si>
  <si>
    <t>4          10</t>
  </si>
  <si>
    <t>11      17</t>
  </si>
  <si>
    <t>18           24</t>
  </si>
  <si>
    <t>25   31</t>
  </si>
  <si>
    <t>1         7</t>
  </si>
  <si>
    <t>8    14</t>
  </si>
  <si>
    <t>15        21</t>
  </si>
  <si>
    <t>29.06        05.07</t>
  </si>
  <si>
    <t>6        12</t>
  </si>
  <si>
    <t>20       26</t>
  </si>
  <si>
    <t>27.07       2.08</t>
  </si>
  <si>
    <t>3         9</t>
  </si>
  <si>
    <t>10      16</t>
  </si>
  <si>
    <t>24       31</t>
  </si>
  <si>
    <t>Родной язык</t>
  </si>
  <si>
    <t>Введение в специальность</t>
  </si>
  <si>
    <t>По выбору из обязательных предметных областей</t>
  </si>
  <si>
    <t>ОУП.09</t>
  </si>
  <si>
    <t>ОУП.10</t>
  </si>
  <si>
    <t>ОУП.11</t>
  </si>
  <si>
    <t>ЭК.00</t>
  </si>
  <si>
    <t>Элективные курсы</t>
  </si>
  <si>
    <t>ЭК.01</t>
  </si>
  <si>
    <t>ЭК.02</t>
  </si>
  <si>
    <t>УП.03 - 8 семестр - 36 часов ( 1 неделя)</t>
  </si>
  <si>
    <t>ПП.03 - 8 семестр - 36 часов   ( 1 неделя)</t>
  </si>
  <si>
    <t>- Федеральный закон от 29 декабря 2012 года № 273-ФЗ «Об образовании в Российской Федерации»</t>
  </si>
  <si>
    <t xml:space="preserve">Приказ Минобрнауки России от 14 июня 2013 года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 Зарегистрирован в Минюсте РФ 30 июля 2013 г. № 29200) в ред. 15.12.2014     </t>
  </si>
  <si>
    <t>Приказ Минпросвещения России от 28 августа 2020   № 441 "О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№ 464"</t>
  </si>
  <si>
    <t>Приказ Минобрнауки России и Минпросвещения России от 05.09.2020 № 885/390  "О практической подготовке обучающихся" (Зарегистрирован в Минюсте РФ 11 сентября  2020 г. № 59778.</t>
  </si>
  <si>
    <t xml:space="preserve"> Постановление главного государственного санитарного врача РФ от 28.09.2020  № 28  «Об утверждении санитарных правил СП 2.4. 3648-20 "Санитарно-эпидимиологические требования к организациям воспитания и обучения, отдыха и оздоровления детей и молодежи"</t>
  </si>
  <si>
    <t>Разъяснения ФИРО по формированию учебного плана основной профессиональной образовательной программы начального профессионального образования/ среднего профессионального образования ( письмо № 12-696 от 20.10.2010 г. )</t>
  </si>
  <si>
    <t>-Министерство просвещения РФ Письмо от 26.03.2019 № 05-ПГ-МП-5135 ( о введении дисциплины Родной язык)</t>
  </si>
  <si>
    <t>ФЗ "О воинской обязанности и военной службе от 28 марта 1998 года № 53-ФЗ"  Инструкция об организации обучения граждан РФ начальным знаниям в области обороны и их подготовки по основам военной службы в оьразовательных учреждениях среднего (полного) общего образования, образовательных учреждениях начального профессионального и среднего профессионального образования и учебных организаций.</t>
  </si>
  <si>
    <t>- Министерство просвещения РФ Письмо от 20.07.2020  № 05-772 "Инструктивно-методическое письмо по организации применения современных методик и программ преподавания по ООД в системе СПО, учитывающих образовательные потребности обучающихся образовательных организаций, реализующих программы СПО"</t>
  </si>
  <si>
    <t>- Приказ Минобрнауки  РФ от 6.10 2009 № 413 "Об утверждении и введении в действие ФГОС СОО" ( в ред. Приказа Минобрнауки России от 29.12.2014 № 1645)</t>
  </si>
  <si>
    <t>- Устава ГБПОУ  «Павловский автомеханический техникум им. И.И. Лепсе» и локальных актов к нему.</t>
  </si>
  <si>
    <r>
      <t xml:space="preserve"> 1. Учебный план по специальности </t>
    </r>
    <r>
      <rPr>
        <b/>
        <sz val="11"/>
        <color indexed="8"/>
        <rFont val="Calibri"/>
        <family val="2"/>
      </rPr>
      <t xml:space="preserve"> 23.02.02 Автомобиле- и тракторостроение</t>
    </r>
    <r>
      <rPr>
        <sz val="11"/>
        <color theme="1"/>
        <rFont val="Calibri"/>
        <family val="2"/>
      </rPr>
      <t xml:space="preserve">  разработан на основе Федерального государственного образовательногостандарта среднего профессионального образования, утвержденного приказом Министерства образования и науки Российской Федерации от 22 апреля  2014 года № 380,  и зарегистрированного Минюстом  Российской Федерации 18.06.2014  №32772, а также следующих документов, регламентирующих деятельность учебного заведения, и рекомендаций Министерства образования и науки Российской федерации и министерства образования, науки и молодежной политики Нижегородской области:
</t>
    </r>
  </si>
  <si>
    <t xml:space="preserve">Общеобразовательный цикл сформирован на основе требований ФГОС СОО с учетом  профиля  специальности. На реализацию ООЦ учебным планом отведено 1404  часов, из них обязательная часть 843 часа ( 60 %),  вариативная часть 561 час ( 40%).  Нормативный срок освоения предметов ООЦ - 1 год ( 52 недели).  </t>
  </si>
  <si>
    <t xml:space="preserve">Общеобразовательный цикл содержит 12 учебных предметов, в том числе  в цикл "Общие учебные предметы", который формируется из часов обязательной части,  включены учебные предметы:  ОУП.01 Русский язык, ОУП.02 Литература, ОУП.03 Иностранный язык, ОУП.04 История , ОУП.05 Математика ,  ОУП.06 Астрономия, ОУП.07 Основы безопасности жизнедеятельности, ОУП.08  Физическая культура </t>
  </si>
  <si>
    <t>в цикл  "По выбору из обязательных предметных областей", который формируется из часов вариативной части,  включены предметы: ОУП..09 Родной язык , ОУП.10. Физика, ОУП.11. Информатика;</t>
  </si>
  <si>
    <t xml:space="preserve">в цикл "Элективные курсы", который формируется из часов  вариативной части,  включены предметы:   ЭК .01 Основы проектной деятельности    ЭК.02. Введение в специальность </t>
  </si>
  <si>
    <t>Оценка качества освоения программ учебных предметов общеобразовательного цикла основной профессиональной образовательной программы ППССЗ с получением среднего  общего образования осуществляется в процессе текущего контроля и промежуточной аттестации.</t>
  </si>
  <si>
    <t xml:space="preserve"> Семестровый  контроль проводится в пределах учебного времени, отведенного на освоение  разделов предмета ЭК.01 Основы проектной деятельности ЭК.02  Введение в специальность  ( ЭК.02.01 Основы общественных наук для технологического профиля, ЭК.02.02  Основы химии для технологического профиля, ЭК.02.03  Основы компьютерных ситем и комплексов) , как традиционными, так и инновационными методами, включая компьютерные технологии.</t>
  </si>
  <si>
    <t>Промежуточная аттестация проводится в форме дифференцированных зачетов и экзаменов: дифференцированные зачеты - за счет времени, отведенного на общеобразовательный предмет, экзамены - за счет времени, выделенного ФГОС ППССЗ. А также - другая форма промежуточной аттестации.</t>
  </si>
  <si>
    <t xml:space="preserve"> В 1 семестре проводятся   2 экзамена  по математике и информатике , во 2- семестре  - по математике, физике и  комплексный  экзамен   по  русскому языку и литературе.</t>
  </si>
  <si>
    <t xml:space="preserve">Дифференцированные зачеты -  ОУП.03 Иностранный язык, ОУП.04 История, ОУП.06 Астрономия,  ОУП.08 Основы безопасности жизнедеятельности,    ОУП.09 Родной язык, ОУП.011 Информатика ( 2 сем.),   ЭК.01 Основы проектной деятельности, ЭК.02  01 Введение в специальность ( для данного предмета - средняя семестровая оценка по элементам, составляющих ЭК.02  во 2 сем. ДЗ). </t>
  </si>
  <si>
    <t>По предмету Физическая культура  в составе общеобразовательного цикла  форма промежуточной аттестации в  семестре - З (зачет), а в последнем семестре - ДЗ (дифференцированный зачет).</t>
  </si>
  <si>
    <t xml:space="preserve">Для реализации требований ФГОС среднего  общего образования в пределах основных профессиональных образовательных программ ППССЗ используются примерные программы учебных общеобразовательных предметов для специальностей ППССЗ, предусматривающих  изучение как базовых, так и профильных предметов. </t>
  </si>
  <si>
    <t>На основе этих примерных программ разработаны рабочие программы по учебным предметам общеобразовательного цикла.</t>
  </si>
  <si>
    <t>5нед./180 ч</t>
  </si>
  <si>
    <t xml:space="preserve"> 8 нед./ 288</t>
  </si>
  <si>
    <t>14/504</t>
  </si>
  <si>
    <t>11 /396</t>
  </si>
  <si>
    <t>УП.03</t>
  </si>
  <si>
    <t>Учебная практика -504 часа (14 недель)</t>
  </si>
  <si>
    <t>Производственная практика -396 часов   (11  недель)</t>
  </si>
  <si>
    <t>3 дз</t>
  </si>
  <si>
    <t>з.дз</t>
  </si>
  <si>
    <t>"______" _________ 2022 г</t>
  </si>
  <si>
    <t>Выполнение дипломного проекта       с       18  мая  по    14  июня  2026</t>
  </si>
  <si>
    <t>Защита дипломного проекта с 15 июня по 28 июня 2026  ( всего  2 недели)</t>
  </si>
  <si>
    <t>1з/4дз/3э</t>
  </si>
  <si>
    <t xml:space="preserve">Приказ Министерства образования и науки РФ от 08 ноября 2021  N 800 "Порядок проведения государственной итоговой аттестации по образовательным программам среднего профессионального образования" ( зарегистрировани в Минюсте РФ от 07.12.2021 № 66211)
</t>
  </si>
  <si>
    <t>Распоряжение Минпросвещения России от 30.04.2021 № Р-98 "Об утверждении Концепции преподавания общеобразовательных дисциплин с учетом профессиональной направленности программ среднего профессионального образования, реализуемых на базе основного общего образования"</t>
  </si>
  <si>
    <t xml:space="preserve"> Министерство просвещения РФ  Письмо от 14.04.2021 № 05-401 "О направлении методических рекомендаций по реализации среднего общего образования в пределах освоения образовательной программы среднего профессионального образования"</t>
  </si>
  <si>
    <t>Примерные программы учебных общеобразовательных предметов для специальностей ППССЗ (русский язык и   литература, английский язык, математика, физика, химия, биология, естествознание, обществознание, история, право, экономика, информатика , физическая культура, основы безопасности жизнедеятельности (ОБЖ)), рекомендованы для использования  на основании Письма Минпросвещения России от 20.07.2020 № 05-772 "О направлении инструктивно-методического письма по организации применения современных методик и программ преподавания по общеобразовательным дисциплинам в системе СПО, учитывающих образовательные потребности обучающихся ОО, реализующих программы СПО."</t>
  </si>
  <si>
    <t>Приказ Минобрнауки России от 05.05.2022 № 311 «О внесении изменений в приказ министерства просвещения РФ от 08.11.2021 № 800 "Об утверждении Порядка проведения государтсвенной итоговой аттестации по образовательным программам  среднего профессионального образования" (зарегистрирован Министерством юстиции Российской Федерации 27.05.2022 г., регистрационный № 68606);</t>
  </si>
  <si>
    <t>-,2дз,1э</t>
  </si>
  <si>
    <t>1з/9дз/4э</t>
  </si>
  <si>
    <t>6з/39 дз/18э</t>
  </si>
  <si>
    <t>Обучающиеся  самостоятельно  выполняют индивидуальный проект под руководством преподавтеля по выбранной теме в рамках одного или нескольких  изучаемых предметов. Индивидуальный проект - особая форма организации образовательной деятельности обучающихся ( учебное исследование или учебный проект), выполняется в течение одного года в рамках учебного времени, специально отведенного учебным планом.</t>
  </si>
  <si>
    <t>"_____" _________ 2022</t>
  </si>
  <si>
    <t>педагогического совета  от 30.08.2022 протокол № 1</t>
  </si>
  <si>
    <r>
      <t xml:space="preserve">
3.ПЛАН  УЧЕБНОГО ПРОЦЕССА  </t>
    </r>
    <r>
      <rPr>
        <sz val="10"/>
        <color indexed="8"/>
        <rFont val="Times New Roman"/>
        <family val="1"/>
      </rPr>
      <t>23.02.02 Автомобиле- и тракторостроение  2022</t>
    </r>
    <r>
      <rPr>
        <sz val="8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</si>
</sst>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FC19]d\ mmmm\ yyyy\ &quot;г.&quot;"/>
    <numFmt numFmtId="183" formatCode="0.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color indexed="10"/>
      <name val="Times New Roman"/>
      <family val="1"/>
    </font>
    <font>
      <sz val="8"/>
      <color indexed="4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Arial Cyr"/>
      <family val="0"/>
    </font>
    <font>
      <b/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7"/>
      <name val="Times New Roman"/>
      <family val="1"/>
    </font>
    <font>
      <sz val="8"/>
      <color indexed="30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8"/>
      <color rgb="FFFF0000"/>
      <name val="Times New Roman"/>
      <family val="1"/>
    </font>
    <font>
      <sz val="8"/>
      <color rgb="FF00B0F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8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00B050"/>
      <name val="Times New Roman"/>
      <family val="1"/>
    </font>
    <font>
      <sz val="8"/>
      <color rgb="FF0070C0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/>
      <right/>
      <top/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/>
      <top/>
      <bottom/>
    </border>
    <border>
      <left/>
      <right/>
      <top style="medium">
        <color rgb="FF000000"/>
      </top>
      <bottom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  <border>
      <left>
        <color indexed="63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0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644">
    <xf numFmtId="0" fontId="0" fillId="0" borderId="0" xfId="0" applyFont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0" fillId="0" borderId="0" xfId="0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8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80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 vertical="top" wrapText="1"/>
    </xf>
    <xf numFmtId="0" fontId="0" fillId="0" borderId="12" xfId="0" applyBorder="1" applyAlignment="1">
      <alignment/>
    </xf>
    <xf numFmtId="0" fontId="0" fillId="21" borderId="12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vertical="center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textRotation="90" wrapText="1"/>
    </xf>
    <xf numFmtId="0" fontId="81" fillId="35" borderId="12" xfId="0" applyFont="1" applyFill="1" applyBorder="1" applyAlignment="1">
      <alignment textRotation="90" wrapText="1"/>
    </xf>
    <xf numFmtId="0" fontId="81" fillId="36" borderId="12" xfId="0" applyFont="1" applyFill="1" applyBorder="1" applyAlignment="1">
      <alignment textRotation="90" wrapText="1"/>
    </xf>
    <xf numFmtId="0" fontId="81" fillId="0" borderId="0" xfId="0" applyFont="1" applyAlignment="1">
      <alignment/>
    </xf>
    <xf numFmtId="0" fontId="77" fillId="0" borderId="10" xfId="0" applyFont="1" applyBorder="1" applyAlignment="1">
      <alignment vertical="center" wrapText="1"/>
    </xf>
    <xf numFmtId="0" fontId="77" fillId="0" borderId="13" xfId="0" applyFont="1" applyBorder="1" applyAlignment="1">
      <alignment vertical="center" wrapText="1"/>
    </xf>
    <xf numFmtId="0" fontId="77" fillId="0" borderId="13" xfId="0" applyFont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top" wrapText="1"/>
    </xf>
    <xf numFmtId="0" fontId="77" fillId="0" borderId="14" xfId="0" applyFont="1" applyBorder="1" applyAlignment="1">
      <alignment vertical="top" wrapText="1"/>
    </xf>
    <xf numFmtId="0" fontId="77" fillId="0" borderId="15" xfId="0" applyFont="1" applyBorder="1" applyAlignment="1">
      <alignment vertical="top" wrapText="1"/>
    </xf>
    <xf numFmtId="1" fontId="77" fillId="0" borderId="16" xfId="0" applyNumberFormat="1" applyFont="1" applyBorder="1" applyAlignment="1">
      <alignment horizontal="center" vertical="top" wrapText="1"/>
    </xf>
    <xf numFmtId="1" fontId="77" fillId="0" borderId="15" xfId="0" applyNumberFormat="1" applyFont="1" applyBorder="1" applyAlignment="1">
      <alignment horizontal="center" vertical="top" wrapText="1"/>
    </xf>
    <xf numFmtId="0" fontId="77" fillId="0" borderId="15" xfId="0" applyFont="1" applyBorder="1" applyAlignment="1">
      <alignment horizontal="center" vertical="top" wrapText="1"/>
    </xf>
    <xf numFmtId="0" fontId="77" fillId="0" borderId="17" xfId="0" applyFont="1" applyBorder="1" applyAlignment="1">
      <alignment horizontal="center" vertical="top" wrapText="1"/>
    </xf>
    <xf numFmtId="0" fontId="77" fillId="0" borderId="18" xfId="0" applyFont="1" applyBorder="1" applyAlignment="1">
      <alignment vertical="top" wrapText="1"/>
    </xf>
    <xf numFmtId="0" fontId="77" fillId="0" borderId="19" xfId="0" applyFont="1" applyBorder="1" applyAlignment="1">
      <alignment vertical="top" wrapText="1"/>
    </xf>
    <xf numFmtId="0" fontId="77" fillId="0" borderId="20" xfId="0" applyFont="1" applyBorder="1" applyAlignment="1">
      <alignment vertical="top" wrapText="1"/>
    </xf>
    <xf numFmtId="0" fontId="77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82" fillId="0" borderId="12" xfId="0" applyFont="1" applyBorder="1" applyAlignment="1">
      <alignment horizontal="righ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83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vertical="top" wrapText="1"/>
    </xf>
    <xf numFmtId="1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right" vertical="top" wrapText="1"/>
    </xf>
    <xf numFmtId="0" fontId="83" fillId="0" borderId="12" xfId="0" applyFont="1" applyBorder="1" applyAlignment="1">
      <alignment horizontal="right" vertical="top" wrapText="1"/>
    </xf>
    <xf numFmtId="0" fontId="6" fillId="34" borderId="12" xfId="0" applyFont="1" applyFill="1" applyBorder="1" applyAlignment="1">
      <alignment horizontal="center" vertical="top" wrapText="1"/>
    </xf>
    <xf numFmtId="0" fontId="82" fillId="0" borderId="12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1" fontId="6" fillId="34" borderId="13" xfId="0" applyNumberFormat="1" applyFont="1" applyFill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77" fillId="0" borderId="11" xfId="0" applyFont="1" applyBorder="1" applyAlignment="1">
      <alignment horizontal="center" vertical="top" wrapText="1"/>
    </xf>
    <xf numFmtId="0" fontId="77" fillId="34" borderId="11" xfId="0" applyFont="1" applyFill="1" applyBorder="1" applyAlignment="1">
      <alignment vertical="top" wrapText="1"/>
    </xf>
    <xf numFmtId="0" fontId="77" fillId="34" borderId="11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center" wrapText="1"/>
    </xf>
    <xf numFmtId="0" fontId="82" fillId="0" borderId="21" xfId="0" applyFont="1" applyBorder="1" applyAlignment="1">
      <alignment vertical="center" wrapText="1"/>
    </xf>
    <xf numFmtId="0" fontId="83" fillId="34" borderId="22" xfId="0" applyFont="1" applyFill="1" applyBorder="1" applyAlignment="1">
      <alignment horizontal="center" vertical="top" wrapText="1"/>
    </xf>
    <xf numFmtId="0" fontId="83" fillId="0" borderId="10" xfId="0" applyFont="1" applyBorder="1" applyAlignment="1">
      <alignment horizontal="center" vertical="top" wrapText="1"/>
    </xf>
    <xf numFmtId="0" fontId="83" fillId="0" borderId="10" xfId="0" applyFont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4" fillId="0" borderId="0" xfId="0" applyFont="1" applyAlignment="1">
      <alignment/>
    </xf>
    <xf numFmtId="0" fontId="84" fillId="0" borderId="21" xfId="0" applyFont="1" applyBorder="1" applyAlignment="1">
      <alignment vertical="top" wrapText="1"/>
    </xf>
    <xf numFmtId="0" fontId="84" fillId="0" borderId="10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1" fillId="0" borderId="12" xfId="0" applyFont="1" applyBorder="1" applyAlignment="1">
      <alignment/>
    </xf>
    <xf numFmtId="0" fontId="85" fillId="33" borderId="12" xfId="0" applyFont="1" applyFill="1" applyBorder="1" applyAlignment="1">
      <alignment horizontal="center" vertical="center" wrapText="1"/>
    </xf>
    <xf numFmtId="0" fontId="81" fillId="34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86" fillId="0" borderId="12" xfId="0" applyFont="1" applyBorder="1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 wrapText="1"/>
    </xf>
    <xf numFmtId="0" fontId="86" fillId="0" borderId="0" xfId="42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distributed"/>
    </xf>
    <xf numFmtId="0" fontId="7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87" fillId="0" borderId="12" xfId="0" applyFont="1" applyBorder="1" applyAlignment="1">
      <alignment vertical="top"/>
    </xf>
    <xf numFmtId="0" fontId="80" fillId="0" borderId="0" xfId="0" applyFont="1" applyAlignment="1">
      <alignment vertical="center"/>
    </xf>
    <xf numFmtId="0" fontId="76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top" wrapText="1"/>
    </xf>
    <xf numFmtId="49" fontId="77" fillId="0" borderId="13" xfId="0" applyNumberFormat="1" applyFont="1" applyBorder="1" applyAlignment="1">
      <alignment horizontal="left" vertical="center" wrapText="1"/>
    </xf>
    <xf numFmtId="49" fontId="77" fillId="0" borderId="10" xfId="0" applyNumberFormat="1" applyFont="1" applyBorder="1" applyAlignment="1">
      <alignment horizontal="left" vertical="top" wrapText="1"/>
    </xf>
    <xf numFmtId="49" fontId="77" fillId="0" borderId="10" xfId="0" applyNumberFormat="1" applyFont="1" applyBorder="1" applyAlignment="1">
      <alignment horizontal="left" vertical="center" wrapText="1"/>
    </xf>
    <xf numFmtId="49" fontId="77" fillId="0" borderId="11" xfId="0" applyNumberFormat="1" applyFont="1" applyBorder="1" applyAlignment="1">
      <alignment horizontal="left" vertical="top" wrapText="1"/>
    </xf>
    <xf numFmtId="49" fontId="76" fillId="0" borderId="10" xfId="0" applyNumberFormat="1" applyFont="1" applyBorder="1" applyAlignment="1">
      <alignment horizontal="left" vertical="top" wrapText="1"/>
    </xf>
    <xf numFmtId="0" fontId="77" fillId="0" borderId="13" xfId="0" applyFont="1" applyBorder="1" applyAlignment="1">
      <alignment horizontal="left" vertical="center" wrapText="1"/>
    </xf>
    <xf numFmtId="1" fontId="77" fillId="0" borderId="20" xfId="0" applyNumberFormat="1" applyFont="1" applyBorder="1" applyAlignment="1">
      <alignment horizontal="center" vertical="top" wrapText="1"/>
    </xf>
    <xf numFmtId="0" fontId="77" fillId="0" borderId="25" xfId="0" applyFont="1" applyBorder="1" applyAlignment="1">
      <alignment vertical="top" wrapText="1"/>
    </xf>
    <xf numFmtId="49" fontId="77" fillId="0" borderId="26" xfId="0" applyNumberFormat="1" applyFont="1" applyBorder="1" applyAlignment="1">
      <alignment horizontal="left" vertical="top" wrapText="1"/>
    </xf>
    <xf numFmtId="0" fontId="77" fillId="0" borderId="12" xfId="0" applyFont="1" applyBorder="1" applyAlignment="1">
      <alignment vertical="top" wrapText="1"/>
    </xf>
    <xf numFmtId="0" fontId="77" fillId="0" borderId="17" xfId="0" applyFont="1" applyBorder="1" applyAlignment="1">
      <alignment vertical="top" wrapText="1"/>
    </xf>
    <xf numFmtId="0" fontId="77" fillId="0" borderId="27" xfId="0" applyFont="1" applyBorder="1" applyAlignment="1">
      <alignment horizontal="center" vertical="top" wrapText="1"/>
    </xf>
    <xf numFmtId="0" fontId="83" fillId="0" borderId="11" xfId="0" applyFont="1" applyBorder="1" applyAlignment="1">
      <alignment horizontal="center" vertical="top" wrapText="1"/>
    </xf>
    <xf numFmtId="0" fontId="83" fillId="0" borderId="13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76" fillId="0" borderId="12" xfId="0" applyFont="1" applyBorder="1" applyAlignment="1">
      <alignment horizontal="center" vertical="center" wrapText="1"/>
    </xf>
    <xf numFmtId="0" fontId="77" fillId="0" borderId="11" xfId="0" applyFont="1" applyBorder="1" applyAlignment="1">
      <alignment vertical="top" wrapText="1"/>
    </xf>
    <xf numFmtId="0" fontId="77" fillId="0" borderId="10" xfId="0" applyFont="1" applyBorder="1" applyAlignment="1">
      <alignment vertical="top" wrapText="1"/>
    </xf>
    <xf numFmtId="0" fontId="76" fillId="0" borderId="21" xfId="0" applyFont="1" applyBorder="1" applyAlignment="1">
      <alignment horizontal="center" vertical="center" wrapText="1"/>
    </xf>
    <xf numFmtId="0" fontId="77" fillId="0" borderId="13" xfId="0" applyFont="1" applyBorder="1" applyAlignment="1">
      <alignment vertical="top" wrapText="1"/>
    </xf>
    <xf numFmtId="0" fontId="77" fillId="0" borderId="22" xfId="0" applyFont="1" applyBorder="1" applyAlignment="1">
      <alignment horizontal="center" vertical="top" wrapText="1"/>
    </xf>
    <xf numFmtId="0" fontId="77" fillId="0" borderId="13" xfId="0" applyFont="1" applyBorder="1" applyAlignment="1">
      <alignment horizontal="center" vertical="top" wrapText="1"/>
    </xf>
    <xf numFmtId="49" fontId="77" fillId="0" borderId="17" xfId="0" applyNumberFormat="1" applyFont="1" applyBorder="1" applyAlignment="1">
      <alignment horizontal="left" vertical="top" wrapText="1"/>
    </xf>
    <xf numFmtId="0" fontId="83" fillId="0" borderId="22" xfId="0" applyFont="1" applyBorder="1" applyAlignment="1">
      <alignment horizontal="center" vertical="top" wrapText="1"/>
    </xf>
    <xf numFmtId="0" fontId="83" fillId="0" borderId="13" xfId="0" applyFont="1" applyBorder="1" applyAlignment="1">
      <alignment horizontal="center" vertical="top" wrapText="1"/>
    </xf>
    <xf numFmtId="0" fontId="77" fillId="0" borderId="21" xfId="0" applyFont="1" applyBorder="1" applyAlignment="1">
      <alignment vertical="top" wrapText="1"/>
    </xf>
    <xf numFmtId="0" fontId="77" fillId="0" borderId="21" xfId="0" applyFont="1" applyBorder="1" applyAlignment="1">
      <alignment vertical="center" wrapText="1"/>
    </xf>
    <xf numFmtId="0" fontId="77" fillId="0" borderId="21" xfId="0" applyFont="1" applyBorder="1" applyAlignment="1">
      <alignment horizontal="center" vertical="top" wrapText="1"/>
    </xf>
    <xf numFmtId="49" fontId="77" fillId="0" borderId="13" xfId="0" applyNumberFormat="1" applyFont="1" applyBorder="1" applyAlignment="1">
      <alignment horizontal="left" vertical="top" wrapText="1"/>
    </xf>
    <xf numFmtId="0" fontId="77" fillId="0" borderId="21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83" fillId="0" borderId="21" xfId="0" applyFont="1" applyBorder="1" applyAlignment="1">
      <alignment horizontal="center" vertical="top" wrapText="1"/>
    </xf>
    <xf numFmtId="0" fontId="81" fillId="0" borderId="12" xfId="0" applyFont="1" applyBorder="1" applyAlignment="1">
      <alignment horizontal="center" wrapText="1"/>
    </xf>
    <xf numFmtId="0" fontId="77" fillId="0" borderId="13" xfId="0" applyFont="1" applyBorder="1" applyAlignment="1">
      <alignment vertical="top" wrapText="1"/>
    </xf>
    <xf numFmtId="0" fontId="0" fillId="0" borderId="0" xfId="0" applyAlignment="1">
      <alignment/>
    </xf>
    <xf numFmtId="0" fontId="77" fillId="0" borderId="10" xfId="0" applyFont="1" applyBorder="1" applyAlignment="1">
      <alignment vertical="top" wrapText="1"/>
    </xf>
    <xf numFmtId="0" fontId="0" fillId="0" borderId="0" xfId="0" applyFont="1" applyAlignment="1">
      <alignment horizontal="left" vertical="top"/>
    </xf>
    <xf numFmtId="0" fontId="82" fillId="34" borderId="11" xfId="0" applyFont="1" applyFill="1" applyBorder="1" applyAlignment="1">
      <alignment vertical="top" wrapText="1"/>
    </xf>
    <xf numFmtId="0" fontId="82" fillId="34" borderId="10" xfId="0" applyFont="1" applyFill="1" applyBorder="1" applyAlignment="1">
      <alignment vertical="top" wrapText="1"/>
    </xf>
    <xf numFmtId="0" fontId="81" fillId="34" borderId="12" xfId="0" applyFont="1" applyFill="1" applyBorder="1" applyAlignment="1">
      <alignment textRotation="90" wrapText="1"/>
    </xf>
    <xf numFmtId="0" fontId="81" fillId="34" borderId="12" xfId="0" applyFont="1" applyFill="1" applyBorder="1" applyAlignment="1">
      <alignment wrapTex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8" borderId="0" xfId="0" applyFill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81" fillId="35" borderId="12" xfId="0" applyFont="1" applyFill="1" applyBorder="1" applyAlignment="1">
      <alignment vertical="top" textRotation="90"/>
    </xf>
    <xf numFmtId="0" fontId="88" fillId="35" borderId="12" xfId="0" applyFont="1" applyFill="1" applyBorder="1" applyAlignment="1">
      <alignment horizontal="center" vertical="top" textRotation="90"/>
    </xf>
    <xf numFmtId="0" fontId="77" fillId="0" borderId="23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top" wrapText="1"/>
    </xf>
    <xf numFmtId="0" fontId="77" fillId="0" borderId="21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9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87" fillId="0" borderId="0" xfId="0" applyFont="1" applyAlignment="1">
      <alignment/>
    </xf>
    <xf numFmtId="0" fontId="90" fillId="0" borderId="0" xfId="0" applyFont="1" applyAlignment="1">
      <alignment vertical="top" wrapText="1"/>
    </xf>
    <xf numFmtId="0" fontId="89" fillId="0" borderId="0" xfId="0" applyFont="1" applyBorder="1" applyAlignment="1">
      <alignment/>
    </xf>
    <xf numFmtId="0" fontId="91" fillId="0" borderId="0" xfId="0" applyFont="1" applyAlignment="1">
      <alignment horizontal="center"/>
    </xf>
    <xf numFmtId="0" fontId="89" fillId="0" borderId="12" xfId="0" applyFont="1" applyBorder="1" applyAlignment="1">
      <alignment vertical="top"/>
    </xf>
    <xf numFmtId="0" fontId="89" fillId="0" borderId="12" xfId="0" applyFont="1" applyFill="1" applyBorder="1" applyAlignment="1">
      <alignment vertical="top"/>
    </xf>
    <xf numFmtId="0" fontId="77" fillId="0" borderId="0" xfId="0" applyFont="1" applyBorder="1" applyAlignment="1">
      <alignment horizontal="center" vertical="top" wrapText="1"/>
    </xf>
    <xf numFmtId="0" fontId="77" fillId="0" borderId="18" xfId="0" applyFont="1" applyBorder="1" applyAlignment="1">
      <alignment horizontal="center" vertical="top" wrapText="1"/>
    </xf>
    <xf numFmtId="0" fontId="76" fillId="0" borderId="0" xfId="0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 wrapText="1"/>
    </xf>
    <xf numFmtId="0" fontId="77" fillId="0" borderId="18" xfId="0" applyFont="1" applyBorder="1" applyAlignment="1">
      <alignment/>
    </xf>
    <xf numFmtId="0" fontId="77" fillId="0" borderId="29" xfId="0" applyFont="1" applyBorder="1" applyAlignment="1">
      <alignment horizontal="center" vertical="top" wrapText="1"/>
    </xf>
    <xf numFmtId="0" fontId="77" fillId="0" borderId="30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83" fillId="0" borderId="21" xfId="0" applyFont="1" applyBorder="1" applyAlignment="1">
      <alignment horizontal="center" vertical="top" wrapText="1"/>
    </xf>
    <xf numFmtId="0" fontId="82" fillId="0" borderId="21" xfId="0" applyFont="1" applyBorder="1" applyAlignment="1">
      <alignment horizontal="center" vertical="top" wrapText="1"/>
    </xf>
    <xf numFmtId="49" fontId="76" fillId="19" borderId="10" xfId="0" applyNumberFormat="1" applyFont="1" applyFill="1" applyBorder="1" applyAlignment="1">
      <alignment horizontal="center" vertical="top" wrapText="1"/>
    </xf>
    <xf numFmtId="0" fontId="76" fillId="19" borderId="10" xfId="0" applyFont="1" applyFill="1" applyBorder="1" applyAlignment="1">
      <alignment horizontal="center" vertical="top" wrapText="1"/>
    </xf>
    <xf numFmtId="0" fontId="76" fillId="3" borderId="10" xfId="0" applyFont="1" applyFill="1" applyBorder="1" applyAlignment="1">
      <alignment vertical="top" wrapText="1"/>
    </xf>
    <xf numFmtId="49" fontId="76" fillId="3" borderId="10" xfId="0" applyNumberFormat="1" applyFont="1" applyFill="1" applyBorder="1" applyAlignment="1">
      <alignment horizontal="center" vertical="top" wrapText="1"/>
    </xf>
    <xf numFmtId="0" fontId="76" fillId="3" borderId="10" xfId="0" applyFont="1" applyFill="1" applyBorder="1" applyAlignment="1">
      <alignment horizontal="center" vertical="top" wrapText="1"/>
    </xf>
    <xf numFmtId="0" fontId="92" fillId="3" borderId="31" xfId="0" applyFont="1" applyFill="1" applyBorder="1" applyAlignment="1">
      <alignment horizontal="center" vertical="top" wrapText="1"/>
    </xf>
    <xf numFmtId="0" fontId="76" fillId="3" borderId="10" xfId="0" applyFont="1" applyFill="1" applyBorder="1" applyAlignment="1">
      <alignment horizontal="left" vertical="top" wrapText="1"/>
    </xf>
    <xf numFmtId="0" fontId="76" fillId="3" borderId="11" xfId="0" applyFont="1" applyFill="1" applyBorder="1" applyAlignment="1">
      <alignment vertical="top" wrapText="1"/>
    </xf>
    <xf numFmtId="0" fontId="76" fillId="3" borderId="32" xfId="0" applyFont="1" applyFill="1" applyBorder="1" applyAlignment="1">
      <alignment vertical="top" wrapText="1"/>
    </xf>
    <xf numFmtId="49" fontId="76" fillId="3" borderId="33" xfId="0" applyNumberFormat="1" applyFont="1" applyFill="1" applyBorder="1" applyAlignment="1">
      <alignment horizontal="left" vertical="top" wrapText="1"/>
    </xf>
    <xf numFmtId="1" fontId="76" fillId="3" borderId="34" xfId="0" applyNumberFormat="1" applyFont="1" applyFill="1" applyBorder="1" applyAlignment="1">
      <alignment horizontal="center" vertical="top" wrapText="1"/>
    </xf>
    <xf numFmtId="1" fontId="92" fillId="3" borderId="34" xfId="0" applyNumberFormat="1" applyFont="1" applyFill="1" applyBorder="1" applyAlignment="1">
      <alignment horizontal="center" vertical="top" wrapText="1"/>
    </xf>
    <xf numFmtId="0" fontId="77" fillId="3" borderId="10" xfId="0" applyFont="1" applyFill="1" applyBorder="1" applyAlignment="1">
      <alignment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93" fillId="3" borderId="13" xfId="0" applyFont="1" applyFill="1" applyBorder="1" applyAlignment="1">
      <alignment vertical="center" wrapText="1"/>
    </xf>
    <xf numFmtId="0" fontId="77" fillId="3" borderId="13" xfId="0" applyFont="1" applyFill="1" applyBorder="1" applyAlignment="1">
      <alignment vertical="center" wrapText="1"/>
    </xf>
    <xf numFmtId="0" fontId="77" fillId="3" borderId="11" xfId="0" applyFont="1" applyFill="1" applyBorder="1" applyAlignment="1">
      <alignment horizontal="center" vertical="top" wrapText="1"/>
    </xf>
    <xf numFmtId="0" fontId="77" fillId="3" borderId="13" xfId="0" applyFont="1" applyFill="1" applyBorder="1" applyAlignment="1">
      <alignment horizontal="center" vertical="center" wrapText="1"/>
    </xf>
    <xf numFmtId="0" fontId="77" fillId="3" borderId="20" xfId="0" applyFont="1" applyFill="1" applyBorder="1" applyAlignment="1">
      <alignment horizontal="center" vertical="top" wrapText="1"/>
    </xf>
    <xf numFmtId="0" fontId="83" fillId="3" borderId="20" xfId="0" applyFont="1" applyFill="1" applyBorder="1" applyAlignment="1">
      <alignment vertical="top" wrapText="1"/>
    </xf>
    <xf numFmtId="0" fontId="77" fillId="3" borderId="10" xfId="0" applyFont="1" applyFill="1" applyBorder="1" applyAlignment="1">
      <alignment horizontal="center" vertical="top" wrapText="1"/>
    </xf>
    <xf numFmtId="0" fontId="82" fillId="3" borderId="10" xfId="0" applyFont="1" applyFill="1" applyBorder="1" applyAlignment="1">
      <alignment horizontal="center" vertical="top" wrapText="1"/>
    </xf>
    <xf numFmtId="0" fontId="83" fillId="3" borderId="10" xfId="0" applyFont="1" applyFill="1" applyBorder="1" applyAlignment="1">
      <alignment horizontal="center" vertical="top" wrapText="1"/>
    </xf>
    <xf numFmtId="0" fontId="77" fillId="3" borderId="10" xfId="0" applyFont="1" applyFill="1" applyBorder="1" applyAlignment="1">
      <alignment vertical="center" wrapText="1"/>
    </xf>
    <xf numFmtId="0" fontId="83" fillId="3" borderId="10" xfId="0" applyFont="1" applyFill="1" applyBorder="1" applyAlignment="1">
      <alignment vertical="center" wrapText="1"/>
    </xf>
    <xf numFmtId="0" fontId="77" fillId="3" borderId="11" xfId="0" applyFont="1" applyFill="1" applyBorder="1" applyAlignment="1">
      <alignment vertical="top" wrapText="1"/>
    </xf>
    <xf numFmtId="0" fontId="77" fillId="3" borderId="20" xfId="0" applyFont="1" applyFill="1" applyBorder="1" applyAlignment="1">
      <alignment vertical="top" wrapText="1"/>
    </xf>
    <xf numFmtId="0" fontId="77" fillId="3" borderId="13" xfId="0" applyFont="1" applyFill="1" applyBorder="1" applyAlignment="1">
      <alignment vertical="top" wrapText="1"/>
    </xf>
    <xf numFmtId="0" fontId="77" fillId="3" borderId="15" xfId="0" applyFont="1" applyFill="1" applyBorder="1" applyAlignment="1">
      <alignment horizontal="center" vertical="top" wrapText="1"/>
    </xf>
    <xf numFmtId="0" fontId="83" fillId="3" borderId="15" xfId="0" applyFont="1" applyFill="1" applyBorder="1" applyAlignment="1">
      <alignment horizontal="center" vertical="top" wrapText="1"/>
    </xf>
    <xf numFmtId="0" fontId="83" fillId="3" borderId="13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1" fontId="4" fillId="9" borderId="12" xfId="0" applyNumberFormat="1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vertical="center" wrapText="1"/>
    </xf>
    <xf numFmtId="49" fontId="5" fillId="9" borderId="12" xfId="0" applyNumberFormat="1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vertical="top" wrapText="1"/>
    </xf>
    <xf numFmtId="0" fontId="5" fillId="9" borderId="35" xfId="0" applyNumberFormat="1" applyFont="1" applyFill="1" applyBorder="1" applyAlignment="1">
      <alignment horizontal="center" vertical="top" wrapText="1"/>
    </xf>
    <xf numFmtId="1" fontId="4" fillId="9" borderId="35" xfId="0" applyNumberFormat="1" applyFont="1" applyFill="1" applyBorder="1" applyAlignment="1">
      <alignment horizontal="center" vertical="top" wrapText="1"/>
    </xf>
    <xf numFmtId="0" fontId="76" fillId="19" borderId="10" xfId="0" applyFont="1" applyFill="1" applyBorder="1" applyAlignment="1">
      <alignment horizontal="center" vertical="center" wrapText="1"/>
    </xf>
    <xf numFmtId="0" fontId="76" fillId="19" borderId="10" xfId="0" applyFont="1" applyFill="1" applyBorder="1" applyAlignment="1">
      <alignment vertical="center" wrapText="1"/>
    </xf>
    <xf numFmtId="49" fontId="76" fillId="19" borderId="10" xfId="0" applyNumberFormat="1" applyFont="1" applyFill="1" applyBorder="1" applyAlignment="1">
      <alignment horizontal="center" vertical="center" wrapText="1"/>
    </xf>
    <xf numFmtId="1" fontId="76" fillId="19" borderId="10" xfId="0" applyNumberFormat="1" applyFont="1" applyFill="1" applyBorder="1" applyAlignment="1">
      <alignment horizontal="center" vertical="center" wrapText="1"/>
    </xf>
    <xf numFmtId="1" fontId="76" fillId="19" borderId="31" xfId="0" applyNumberFormat="1" applyFont="1" applyFill="1" applyBorder="1" applyAlignment="1">
      <alignment horizontal="center" vertical="center" wrapText="1"/>
    </xf>
    <xf numFmtId="49" fontId="76" fillId="19" borderId="13" xfId="0" applyNumberFormat="1" applyFont="1" applyFill="1" applyBorder="1" applyAlignment="1">
      <alignment horizontal="center" vertical="top" wrapText="1"/>
    </xf>
    <xf numFmtId="0" fontId="76" fillId="19" borderId="13" xfId="0" applyFont="1" applyFill="1" applyBorder="1" applyAlignment="1">
      <alignment horizontal="center" vertical="top" wrapText="1"/>
    </xf>
    <xf numFmtId="0" fontId="77" fillId="19" borderId="10" xfId="0" applyFont="1" applyFill="1" applyBorder="1" applyAlignment="1">
      <alignment vertical="top" wrapText="1"/>
    </xf>
    <xf numFmtId="0" fontId="76" fillId="19" borderId="10" xfId="0" applyFont="1" applyFill="1" applyBorder="1" applyAlignment="1">
      <alignment horizontal="left" vertical="top" wrapText="1"/>
    </xf>
    <xf numFmtId="0" fontId="94" fillId="0" borderId="20" xfId="0" applyFont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8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top" wrapText="1"/>
    </xf>
    <xf numFmtId="0" fontId="83" fillId="3" borderId="11" xfId="0" applyFont="1" applyFill="1" applyBorder="1" applyAlignment="1">
      <alignment horizontal="center" vertical="top" wrapText="1"/>
    </xf>
    <xf numFmtId="0" fontId="82" fillId="0" borderId="10" xfId="0" applyFont="1" applyBorder="1" applyAlignment="1">
      <alignment horizontal="center" vertical="top" wrapText="1"/>
    </xf>
    <xf numFmtId="0" fontId="83" fillId="34" borderId="11" xfId="0" applyFont="1" applyFill="1" applyBorder="1" applyAlignment="1">
      <alignment horizontal="center" vertical="top" wrapText="1"/>
    </xf>
    <xf numFmtId="0" fontId="81" fillId="36" borderId="12" xfId="0" applyFont="1" applyFill="1" applyBorder="1" applyAlignment="1">
      <alignment textRotation="90"/>
    </xf>
    <xf numFmtId="0" fontId="77" fillId="36" borderId="12" xfId="0" applyFont="1" applyFill="1" applyBorder="1" applyAlignment="1">
      <alignment horizontal="center" textRotation="90" wrapText="1"/>
    </xf>
    <xf numFmtId="49" fontId="77" fillId="0" borderId="17" xfId="0" applyNumberFormat="1" applyFont="1" applyBorder="1" applyAlignment="1">
      <alignment horizontal="left"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 vertical="top"/>
    </xf>
    <xf numFmtId="0" fontId="89" fillId="0" borderId="0" xfId="0" applyFont="1" applyAlignment="1">
      <alignment horizontal="left"/>
    </xf>
    <xf numFmtId="0" fontId="91" fillId="0" borderId="0" xfId="0" applyFont="1" applyAlignment="1">
      <alignment horizontal="left"/>
    </xf>
    <xf numFmtId="0" fontId="6" fillId="3" borderId="13" xfId="0" applyFont="1" applyFill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left" vertical="top" wrapText="1"/>
    </xf>
    <xf numFmtId="0" fontId="77" fillId="19" borderId="36" xfId="0" applyFont="1" applyFill="1" applyBorder="1" applyAlignment="1">
      <alignment vertical="top" wrapText="1"/>
    </xf>
    <xf numFmtId="0" fontId="76" fillId="19" borderId="36" xfId="0" applyFont="1" applyFill="1" applyBorder="1" applyAlignment="1">
      <alignment horizontal="left" vertical="top" wrapText="1"/>
    </xf>
    <xf numFmtId="0" fontId="6" fillId="0" borderId="37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6" fillId="0" borderId="41" xfId="0" applyFont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0" fontId="6" fillId="0" borderId="43" xfId="0" applyFont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6" fillId="0" borderId="43" xfId="0" applyFont="1" applyBorder="1" applyAlignment="1">
      <alignment horizontal="center" vertical="top" wrapText="1"/>
    </xf>
    <xf numFmtId="0" fontId="6" fillId="3" borderId="43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6" fillId="3" borderId="44" xfId="0" applyFont="1" applyFill="1" applyBorder="1" applyAlignment="1">
      <alignment horizontal="center" vertical="top" wrapText="1"/>
    </xf>
    <xf numFmtId="0" fontId="6" fillId="34" borderId="44" xfId="0" applyFont="1" applyFill="1" applyBorder="1" applyAlignment="1">
      <alignment horizontal="center" vertical="top" wrapText="1"/>
    </xf>
    <xf numFmtId="49" fontId="5" fillId="0" borderId="45" xfId="0" applyNumberFormat="1" applyFont="1" applyBorder="1" applyAlignment="1">
      <alignment horizontal="left" vertical="top" wrapText="1"/>
    </xf>
    <xf numFmtId="1" fontId="6" fillId="34" borderId="36" xfId="0" applyNumberFormat="1" applyFont="1" applyFill="1" applyBorder="1" applyAlignment="1">
      <alignment horizontal="center" vertical="top" wrapText="1"/>
    </xf>
    <xf numFmtId="1" fontId="6" fillId="34" borderId="46" xfId="0" applyNumberFormat="1" applyFont="1" applyFill="1" applyBorder="1" applyAlignment="1">
      <alignment horizontal="center" vertical="top" wrapText="1"/>
    </xf>
    <xf numFmtId="1" fontId="6" fillId="0" borderId="36" xfId="0" applyNumberFormat="1" applyFont="1" applyBorder="1" applyAlignment="1">
      <alignment horizontal="center" vertical="top" wrapText="1"/>
    </xf>
    <xf numFmtId="1" fontId="6" fillId="0" borderId="46" xfId="0" applyNumberFormat="1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3" borderId="47" xfId="0" applyFont="1" applyFill="1" applyBorder="1" applyAlignment="1">
      <alignment horizontal="center" vertical="top" wrapText="1"/>
    </xf>
    <xf numFmtId="0" fontId="6" fillId="3" borderId="48" xfId="0" applyFont="1" applyFill="1" applyBorder="1" applyAlignment="1">
      <alignment horizontal="center" vertical="top" wrapText="1"/>
    </xf>
    <xf numFmtId="0" fontId="82" fillId="0" borderId="49" xfId="0" applyFont="1" applyBorder="1" applyAlignment="1">
      <alignment horizontal="right" vertical="top" wrapText="1"/>
    </xf>
    <xf numFmtId="0" fontId="83" fillId="0" borderId="50" xfId="0" applyFont="1" applyBorder="1" applyAlignment="1">
      <alignment horizontal="right" vertical="top" wrapText="1"/>
    </xf>
    <xf numFmtId="0" fontId="77" fillId="0" borderId="36" xfId="0" applyFont="1" applyBorder="1" applyAlignment="1">
      <alignment horizontal="right" vertical="top" wrapText="1"/>
    </xf>
    <xf numFmtId="49" fontId="5" fillId="9" borderId="51" xfId="0" applyNumberFormat="1" applyFont="1" applyFill="1" applyBorder="1" applyAlignment="1">
      <alignment horizontal="left" vertical="center" wrapText="1"/>
    </xf>
    <xf numFmtId="1" fontId="4" fillId="9" borderId="43" xfId="0" applyNumberFormat="1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horizontal="right" vertical="top" wrapText="1"/>
    </xf>
    <xf numFmtId="0" fontId="6" fillId="3" borderId="52" xfId="0" applyFont="1" applyFill="1" applyBorder="1" applyAlignment="1">
      <alignment horizontal="center" vertical="top" wrapText="1"/>
    </xf>
    <xf numFmtId="0" fontId="6" fillId="3" borderId="39" xfId="0" applyFont="1" applyFill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34" borderId="39" xfId="0" applyFont="1" applyFill="1" applyBorder="1" applyAlignment="1">
      <alignment horizontal="center" vertical="top" wrapText="1"/>
    </xf>
    <xf numFmtId="0" fontId="6" fillId="34" borderId="41" xfId="0" applyFont="1" applyFill="1" applyBorder="1" applyAlignment="1">
      <alignment horizontal="center" vertical="top" wrapText="1"/>
    </xf>
    <xf numFmtId="0" fontId="6" fillId="34" borderId="53" xfId="0" applyFont="1" applyFill="1" applyBorder="1" applyAlignment="1">
      <alignment horizontal="center" vertical="top" wrapText="1"/>
    </xf>
    <xf numFmtId="0" fontId="6" fillId="34" borderId="54" xfId="0" applyFont="1" applyFill="1" applyBorder="1" applyAlignment="1">
      <alignment horizontal="center" vertical="top" wrapText="1"/>
    </xf>
    <xf numFmtId="0" fontId="77" fillId="0" borderId="49" xfId="0" applyFont="1" applyBorder="1" applyAlignment="1">
      <alignment/>
    </xf>
    <xf numFmtId="0" fontId="4" fillId="9" borderId="13" xfId="0" applyFont="1" applyFill="1" applyBorder="1" applyAlignment="1">
      <alignment horizontal="left" vertical="top" wrapText="1"/>
    </xf>
    <xf numFmtId="0" fontId="4" fillId="9" borderId="55" xfId="0" applyFont="1" applyFill="1" applyBorder="1" applyAlignment="1">
      <alignment horizontal="center" vertical="top" wrapText="1"/>
    </xf>
    <xf numFmtId="0" fontId="7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82" fillId="0" borderId="10" xfId="0" applyFont="1" applyBorder="1" applyAlignment="1">
      <alignment vertical="top" wrapText="1"/>
    </xf>
    <xf numFmtId="0" fontId="83" fillId="0" borderId="20" xfId="0" applyFont="1" applyBorder="1" applyAlignment="1">
      <alignment horizontal="center" vertical="top" wrapText="1"/>
    </xf>
    <xf numFmtId="0" fontId="81" fillId="34" borderId="12" xfId="0" applyFont="1" applyFill="1" applyBorder="1" applyAlignment="1">
      <alignment vertical="top" wrapText="1"/>
    </xf>
    <xf numFmtId="0" fontId="81" fillId="0" borderId="12" xfId="0" applyFont="1" applyBorder="1" applyAlignment="1">
      <alignment vertical="top"/>
    </xf>
    <xf numFmtId="0" fontId="81" fillId="34" borderId="12" xfId="0" applyFont="1" applyFill="1" applyBorder="1" applyAlignment="1">
      <alignment vertical="top"/>
    </xf>
    <xf numFmtId="0" fontId="95" fillId="0" borderId="12" xfId="0" applyFont="1" applyBorder="1" applyAlignment="1">
      <alignment vertical="top"/>
    </xf>
    <xf numFmtId="0" fontId="18" fillId="0" borderId="0" xfId="0" applyFont="1" applyAlignment="1">
      <alignment horizontal="center" vertical="top"/>
    </xf>
    <xf numFmtId="0" fontId="96" fillId="0" borderId="0" xfId="0" applyFont="1" applyAlignment="1">
      <alignment horizontal="center"/>
    </xf>
    <xf numFmtId="0" fontId="97" fillId="0" borderId="12" xfId="0" applyFont="1" applyBorder="1" applyAlignment="1">
      <alignment vertical="top"/>
    </xf>
    <xf numFmtId="0" fontId="97" fillId="0" borderId="12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97" fillId="0" borderId="12" xfId="0" applyFont="1" applyFill="1" applyBorder="1" applyAlignment="1">
      <alignment vertical="top" wrapText="1"/>
    </xf>
    <xf numFmtId="0" fontId="66" fillId="37" borderId="12" xfId="0" applyFont="1" applyFill="1" applyBorder="1" applyAlignment="1">
      <alignment/>
    </xf>
    <xf numFmtId="0" fontId="0" fillId="9" borderId="12" xfId="0" applyFill="1" applyBorder="1" applyAlignment="1">
      <alignment horizontal="center" vertical="center"/>
    </xf>
    <xf numFmtId="0" fontId="81" fillId="34" borderId="56" xfId="0" applyFont="1" applyFill="1" applyBorder="1" applyAlignment="1">
      <alignment textRotation="90"/>
    </xf>
    <xf numFmtId="0" fontId="0" fillId="9" borderId="12" xfId="0" applyFont="1" applyFill="1" applyBorder="1" applyAlignment="1">
      <alignment horizontal="center" vertical="center"/>
    </xf>
    <xf numFmtId="0" fontId="0" fillId="9" borderId="56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97" fillId="8" borderId="12" xfId="0" applyFont="1" applyFill="1" applyBorder="1" applyAlignment="1">
      <alignment vertical="center" textRotation="90" wrapText="1"/>
    </xf>
    <xf numFmtId="0" fontId="97" fillId="17" borderId="12" xfId="0" applyFont="1" applyFill="1" applyBorder="1" applyAlignment="1">
      <alignment vertical="center" textRotation="90" wrapText="1"/>
    </xf>
    <xf numFmtId="0" fontId="97" fillId="17" borderId="12" xfId="0" applyFont="1" applyFill="1" applyBorder="1" applyAlignment="1">
      <alignment vertical="center" textRotation="90"/>
    </xf>
    <xf numFmtId="49" fontId="77" fillId="0" borderId="17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7" fillId="0" borderId="0" xfId="0" applyFont="1" applyAlignment="1">
      <alignment vertical="top"/>
    </xf>
    <xf numFmtId="1" fontId="6" fillId="34" borderId="28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 vertical="top" wrapText="1"/>
    </xf>
    <xf numFmtId="0" fontId="86" fillId="0" borderId="0" xfId="0" applyFont="1" applyAlignment="1">
      <alignment vertical="top" wrapText="1"/>
    </xf>
    <xf numFmtId="0" fontId="83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77" fillId="0" borderId="12" xfId="0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77" fillId="0" borderId="46" xfId="0" applyFont="1" applyBorder="1" applyAlignment="1">
      <alignment horizontal="right" vertical="top" wrapText="1"/>
    </xf>
    <xf numFmtId="0" fontId="89" fillId="0" borderId="0" xfId="0" applyFont="1" applyAlignment="1">
      <alignment horizontal="left"/>
    </xf>
    <xf numFmtId="0" fontId="89" fillId="0" borderId="0" xfId="0" applyFont="1" applyAlignment="1">
      <alignment horizontal="right"/>
    </xf>
    <xf numFmtId="0" fontId="89" fillId="0" borderId="0" xfId="0" applyFont="1" applyBorder="1" applyAlignment="1">
      <alignment horizontal="left"/>
    </xf>
    <xf numFmtId="0" fontId="91" fillId="0" borderId="0" xfId="0" applyFont="1" applyAlignment="1">
      <alignment horizontal="left"/>
    </xf>
    <xf numFmtId="0" fontId="90" fillId="0" borderId="0" xfId="0" applyFont="1" applyAlignment="1">
      <alignment horizontal="center" vertical="top" wrapText="1"/>
    </xf>
    <xf numFmtId="0" fontId="98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7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87" fillId="0" borderId="0" xfId="0" applyFont="1" applyAlignment="1">
      <alignment horizontal="left" vertical="top" wrapText="1"/>
    </xf>
    <xf numFmtId="0" fontId="87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90" fillId="0" borderId="0" xfId="0" applyFont="1" applyAlignment="1">
      <alignment horizontal="right"/>
    </xf>
    <xf numFmtId="0" fontId="80" fillId="0" borderId="0" xfId="0" applyFont="1" applyAlignment="1">
      <alignment horizontal="center" vertical="center"/>
    </xf>
    <xf numFmtId="0" fontId="80" fillId="0" borderId="23" xfId="0" applyFont="1" applyBorder="1" applyAlignment="1">
      <alignment vertical="center" wrapText="1"/>
    </xf>
    <xf numFmtId="0" fontId="80" fillId="0" borderId="22" xfId="0" applyFont="1" applyBorder="1" applyAlignment="1">
      <alignment vertical="center" wrapText="1"/>
    </xf>
    <xf numFmtId="0" fontId="80" fillId="0" borderId="21" xfId="0" applyFont="1" applyBorder="1" applyAlignment="1">
      <alignment vertical="center" wrapText="1"/>
    </xf>
    <xf numFmtId="0" fontId="80" fillId="0" borderId="23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 wrapText="1"/>
    </xf>
    <xf numFmtId="0" fontId="80" fillId="0" borderId="57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58" xfId="0" applyFont="1" applyBorder="1" applyAlignment="1">
      <alignment horizontal="center" vertical="center" wrapText="1"/>
    </xf>
    <xf numFmtId="0" fontId="97" fillId="8" borderId="59" xfId="0" applyFont="1" applyFill="1" applyBorder="1" applyAlignment="1">
      <alignment horizontal="left" vertical="center" textRotation="88" wrapText="1"/>
    </xf>
    <xf numFmtId="0" fontId="97" fillId="8" borderId="56" xfId="0" applyFont="1" applyFill="1" applyBorder="1" applyAlignment="1">
      <alignment horizontal="left" vertical="center" textRotation="88" wrapText="1"/>
    </xf>
    <xf numFmtId="0" fontId="97" fillId="8" borderId="59" xfId="0" applyFont="1" applyFill="1" applyBorder="1" applyAlignment="1">
      <alignment horizontal="center" vertical="center" textRotation="90" wrapText="1"/>
    </xf>
    <xf numFmtId="0" fontId="97" fillId="8" borderId="60" xfId="0" applyFont="1" applyFill="1" applyBorder="1" applyAlignment="1">
      <alignment horizontal="center" vertical="center" textRotation="90" wrapText="1"/>
    </xf>
    <xf numFmtId="0" fontId="97" fillId="8" borderId="56" xfId="0" applyFont="1" applyFill="1" applyBorder="1" applyAlignment="1">
      <alignment horizontal="center" vertical="center" textRotation="90" wrapText="1"/>
    </xf>
    <xf numFmtId="0" fontId="97" fillId="17" borderId="59" xfId="0" applyFont="1" applyFill="1" applyBorder="1" applyAlignment="1">
      <alignment horizontal="center" vertical="center" textRotation="90"/>
    </xf>
    <xf numFmtId="0" fontId="97" fillId="17" borderId="56" xfId="0" applyFont="1" applyFill="1" applyBorder="1" applyAlignment="1">
      <alignment horizontal="center" vertical="center" textRotation="90"/>
    </xf>
    <xf numFmtId="0" fontId="97" fillId="17" borderId="59" xfId="0" applyFont="1" applyFill="1" applyBorder="1" applyAlignment="1">
      <alignment horizontal="center" vertical="center" textRotation="90" wrapText="1"/>
    </xf>
    <xf numFmtId="0" fontId="97" fillId="17" borderId="60" xfId="0" applyFont="1" applyFill="1" applyBorder="1" applyAlignment="1">
      <alignment horizontal="center" vertical="center" textRotation="90" wrapText="1"/>
    </xf>
    <xf numFmtId="0" fontId="97" fillId="17" borderId="5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81" fillId="0" borderId="59" xfId="0" applyFont="1" applyBorder="1" applyAlignment="1">
      <alignment horizontal="center"/>
    </xf>
    <xf numFmtId="0" fontId="81" fillId="0" borderId="56" xfId="0" applyFont="1" applyBorder="1" applyAlignment="1">
      <alignment horizontal="center"/>
    </xf>
    <xf numFmtId="0" fontId="81" fillId="34" borderId="59" xfId="0" applyFont="1" applyFill="1" applyBorder="1" applyAlignment="1">
      <alignment horizontal="center" textRotation="90"/>
    </xf>
    <xf numFmtId="0" fontId="81" fillId="34" borderId="60" xfId="0" applyFont="1" applyFill="1" applyBorder="1" applyAlignment="1">
      <alignment horizontal="center" textRotation="90"/>
    </xf>
    <xf numFmtId="0" fontId="81" fillId="34" borderId="56" xfId="0" applyFont="1" applyFill="1" applyBorder="1" applyAlignment="1">
      <alignment horizontal="center" textRotation="90"/>
    </xf>
    <xf numFmtId="0" fontId="81" fillId="35" borderId="59" xfId="0" applyFont="1" applyFill="1" applyBorder="1" applyAlignment="1">
      <alignment horizontal="center" textRotation="90" wrapText="1"/>
    </xf>
    <xf numFmtId="0" fontId="81" fillId="35" borderId="56" xfId="0" applyFont="1" applyFill="1" applyBorder="1" applyAlignment="1">
      <alignment horizontal="center" textRotation="90" wrapText="1"/>
    </xf>
    <xf numFmtId="0" fontId="81" fillId="35" borderId="60" xfId="0" applyFont="1" applyFill="1" applyBorder="1" applyAlignment="1">
      <alignment horizontal="center" textRotation="90" wrapText="1"/>
    </xf>
    <xf numFmtId="0" fontId="66" fillId="33" borderId="59" xfId="0" applyFont="1" applyFill="1" applyBorder="1" applyAlignment="1">
      <alignment horizontal="center" vertical="center"/>
    </xf>
    <xf numFmtId="0" fontId="66" fillId="33" borderId="56" xfId="0" applyFont="1" applyFill="1" applyBorder="1" applyAlignment="1">
      <alignment horizontal="center" vertical="center"/>
    </xf>
    <xf numFmtId="0" fontId="81" fillId="34" borderId="59" xfId="0" applyFont="1" applyFill="1" applyBorder="1" applyAlignment="1">
      <alignment horizontal="center" textRotation="90" wrapText="1"/>
    </xf>
    <xf numFmtId="0" fontId="81" fillId="34" borderId="56" xfId="0" applyFont="1" applyFill="1" applyBorder="1" applyAlignment="1">
      <alignment horizontal="center" textRotation="90" wrapText="1"/>
    </xf>
    <xf numFmtId="0" fontId="81" fillId="34" borderId="60" xfId="0" applyFont="1" applyFill="1" applyBorder="1" applyAlignment="1">
      <alignment horizontal="center" textRotation="90" wrapText="1"/>
    </xf>
    <xf numFmtId="0" fontId="88" fillId="37" borderId="35" xfId="0" applyFont="1" applyFill="1" applyBorder="1" applyAlignment="1">
      <alignment horizontal="center" vertical="center" textRotation="90" wrapText="1"/>
    </xf>
    <xf numFmtId="0" fontId="88" fillId="37" borderId="43" xfId="0" applyFont="1" applyFill="1" applyBorder="1" applyAlignment="1">
      <alignment horizontal="center" vertical="center" textRotation="90" wrapText="1"/>
    </xf>
    <xf numFmtId="0" fontId="88" fillId="37" borderId="37" xfId="0" applyFont="1" applyFill="1" applyBorder="1" applyAlignment="1">
      <alignment horizontal="center" vertical="center" textRotation="90" wrapText="1"/>
    </xf>
    <xf numFmtId="0" fontId="81" fillId="37" borderId="35" xfId="0" applyFont="1" applyFill="1" applyBorder="1" applyAlignment="1">
      <alignment horizontal="center" vertical="center" textRotation="89" wrapText="1"/>
    </xf>
    <xf numFmtId="0" fontId="81" fillId="37" borderId="43" xfId="0" applyFont="1" applyFill="1" applyBorder="1" applyAlignment="1">
      <alignment horizontal="center" vertical="center" textRotation="89" wrapText="1"/>
    </xf>
    <xf numFmtId="0" fontId="81" fillId="37" borderId="37" xfId="0" applyFont="1" applyFill="1" applyBorder="1" applyAlignment="1">
      <alignment horizontal="center" vertical="center" textRotation="89" wrapText="1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0" xfId="0" applyBorder="1" applyAlignment="1">
      <alignment horizontal="center"/>
    </xf>
    <xf numFmtId="0" fontId="66" fillId="33" borderId="59" xfId="0" applyFont="1" applyFill="1" applyBorder="1" applyAlignment="1">
      <alignment horizontal="center"/>
    </xf>
    <xf numFmtId="0" fontId="66" fillId="33" borderId="56" xfId="0" applyFont="1" applyFill="1" applyBorder="1" applyAlignment="1">
      <alignment horizontal="center"/>
    </xf>
    <xf numFmtId="0" fontId="0" fillId="9" borderId="61" xfId="0" applyFont="1" applyFill="1" applyBorder="1" applyAlignment="1">
      <alignment horizontal="center" vertical="center"/>
    </xf>
    <xf numFmtId="0" fontId="0" fillId="9" borderId="62" xfId="0" applyFont="1" applyFill="1" applyBorder="1" applyAlignment="1">
      <alignment horizontal="center" vertical="center"/>
    </xf>
    <xf numFmtId="0" fontId="88" fillId="37" borderId="61" xfId="0" applyFont="1" applyFill="1" applyBorder="1" applyAlignment="1">
      <alignment horizontal="center" vertical="center" textRotation="90" wrapText="1"/>
    </xf>
    <xf numFmtId="0" fontId="88" fillId="37" borderId="63" xfId="0" applyFont="1" applyFill="1" applyBorder="1" applyAlignment="1">
      <alignment horizontal="center" vertical="center" textRotation="90" wrapText="1"/>
    </xf>
    <xf numFmtId="0" fontId="88" fillId="37" borderId="62" xfId="0" applyFont="1" applyFill="1" applyBorder="1" applyAlignment="1">
      <alignment horizontal="center" vertical="center" textRotation="90" wrapText="1"/>
    </xf>
    <xf numFmtId="0" fontId="88" fillId="37" borderId="64" xfId="0" applyFont="1" applyFill="1" applyBorder="1" applyAlignment="1">
      <alignment horizontal="center" vertical="center" textRotation="90" wrapText="1"/>
    </xf>
    <xf numFmtId="0" fontId="88" fillId="37" borderId="0" xfId="0" applyFont="1" applyFill="1" applyBorder="1" applyAlignment="1">
      <alignment horizontal="center" vertical="center" textRotation="90" wrapText="1"/>
    </xf>
    <xf numFmtId="0" fontId="88" fillId="37" borderId="48" xfId="0" applyFont="1" applyFill="1" applyBorder="1" applyAlignment="1">
      <alignment horizontal="center" vertical="center" textRotation="90" wrapText="1"/>
    </xf>
    <xf numFmtId="0" fontId="88" fillId="37" borderId="65" xfId="0" applyFont="1" applyFill="1" applyBorder="1" applyAlignment="1">
      <alignment horizontal="center" vertical="center" textRotation="90" wrapText="1"/>
    </xf>
    <xf numFmtId="0" fontId="88" fillId="37" borderId="66" xfId="0" applyFont="1" applyFill="1" applyBorder="1" applyAlignment="1">
      <alignment horizontal="center" vertical="center" textRotation="90" wrapText="1"/>
    </xf>
    <xf numFmtId="0" fontId="88" fillId="37" borderId="67" xfId="0" applyFont="1" applyFill="1" applyBorder="1" applyAlignment="1">
      <alignment horizontal="center" vertical="center" textRotation="90" wrapText="1"/>
    </xf>
    <xf numFmtId="0" fontId="66" fillId="37" borderId="59" xfId="0" applyFont="1" applyFill="1" applyBorder="1" applyAlignment="1">
      <alignment horizontal="center"/>
    </xf>
    <xf numFmtId="0" fontId="66" fillId="37" borderId="60" xfId="0" applyFont="1" applyFill="1" applyBorder="1" applyAlignment="1">
      <alignment horizontal="center"/>
    </xf>
    <xf numFmtId="0" fontId="66" fillId="37" borderId="56" xfId="0" applyFont="1" applyFill="1" applyBorder="1" applyAlignment="1">
      <alignment horizontal="center"/>
    </xf>
    <xf numFmtId="0" fontId="88" fillId="37" borderId="35" xfId="0" applyNumberFormat="1" applyFont="1" applyFill="1" applyBorder="1" applyAlignment="1">
      <alignment vertical="center" textRotation="90" wrapText="1"/>
    </xf>
    <xf numFmtId="0" fontId="88" fillId="37" borderId="43" xfId="0" applyNumberFormat="1" applyFont="1" applyFill="1" applyBorder="1" applyAlignment="1">
      <alignment vertical="center" textRotation="90" wrapText="1"/>
    </xf>
    <xf numFmtId="0" fontId="88" fillId="37" borderId="37" xfId="0" applyNumberFormat="1" applyFont="1" applyFill="1" applyBorder="1" applyAlignment="1">
      <alignment vertical="center" textRotation="90" wrapText="1"/>
    </xf>
    <xf numFmtId="17" fontId="88" fillId="37" borderId="35" xfId="0" applyNumberFormat="1" applyFont="1" applyFill="1" applyBorder="1" applyAlignment="1">
      <alignment vertical="center" textRotation="90" wrapText="1"/>
    </xf>
    <xf numFmtId="17" fontId="88" fillId="37" borderId="43" xfId="0" applyNumberFormat="1" applyFont="1" applyFill="1" applyBorder="1" applyAlignment="1">
      <alignment vertical="center" textRotation="90" wrapText="1"/>
    </xf>
    <xf numFmtId="17" fontId="88" fillId="37" borderId="37" xfId="0" applyNumberFormat="1" applyFont="1" applyFill="1" applyBorder="1" applyAlignment="1">
      <alignment vertical="center" textRotation="90" wrapText="1"/>
    </xf>
    <xf numFmtId="0" fontId="88" fillId="37" borderId="35" xfId="0" applyFont="1" applyFill="1" applyBorder="1" applyAlignment="1">
      <alignment vertical="center" textRotation="90" wrapText="1"/>
    </xf>
    <xf numFmtId="0" fontId="88" fillId="37" borderId="43" xfId="0" applyFont="1" applyFill="1" applyBorder="1" applyAlignment="1">
      <alignment vertical="center" textRotation="90" wrapText="1"/>
    </xf>
    <xf numFmtId="0" fontId="88" fillId="37" borderId="37" xfId="0" applyFont="1" applyFill="1" applyBorder="1" applyAlignment="1">
      <alignment vertical="center" textRotation="90" wrapText="1"/>
    </xf>
    <xf numFmtId="0" fontId="88" fillId="37" borderId="35" xfId="0" applyNumberFormat="1" applyFont="1" applyFill="1" applyBorder="1" applyAlignment="1">
      <alignment horizontal="left" vertical="center" textRotation="90" wrapText="1"/>
    </xf>
    <xf numFmtId="0" fontId="88" fillId="37" borderId="43" xfId="0" applyNumberFormat="1" applyFont="1" applyFill="1" applyBorder="1" applyAlignment="1">
      <alignment horizontal="left" vertical="center" textRotation="90" wrapText="1"/>
    </xf>
    <xf numFmtId="0" fontId="88" fillId="37" borderId="37" xfId="0" applyNumberFormat="1" applyFont="1" applyFill="1" applyBorder="1" applyAlignment="1">
      <alignment horizontal="left" vertical="center" textRotation="90" wrapText="1"/>
    </xf>
    <xf numFmtId="0" fontId="88" fillId="37" borderId="35" xfId="0" applyFont="1" applyFill="1" applyBorder="1" applyAlignment="1">
      <alignment horizontal="left" vertical="center" textRotation="90" wrapText="1"/>
    </xf>
    <xf numFmtId="0" fontId="88" fillId="37" borderId="43" xfId="0" applyFont="1" applyFill="1" applyBorder="1" applyAlignment="1">
      <alignment horizontal="left" vertical="center" textRotation="90" wrapText="1"/>
    </xf>
    <xf numFmtId="0" fontId="88" fillId="37" borderId="37" xfId="0" applyFont="1" applyFill="1" applyBorder="1" applyAlignment="1">
      <alignment horizontal="left" vertical="center" textRotation="90" wrapText="1"/>
    </xf>
    <xf numFmtId="0" fontId="88" fillId="37" borderId="61" xfId="0" applyFont="1" applyFill="1" applyBorder="1" applyAlignment="1">
      <alignment horizontal="center" textRotation="90" wrapText="1"/>
    </xf>
    <xf numFmtId="0" fontId="88" fillId="37" borderId="62" xfId="0" applyFont="1" applyFill="1" applyBorder="1" applyAlignment="1">
      <alignment horizontal="center" textRotation="90" wrapText="1"/>
    </xf>
    <xf numFmtId="0" fontId="88" fillId="37" borderId="64" xfId="0" applyFont="1" applyFill="1" applyBorder="1" applyAlignment="1">
      <alignment horizontal="center" textRotation="90" wrapText="1"/>
    </xf>
    <xf numFmtId="0" fontId="88" fillId="37" borderId="48" xfId="0" applyFont="1" applyFill="1" applyBorder="1" applyAlignment="1">
      <alignment horizontal="center" textRotation="90" wrapText="1"/>
    </xf>
    <xf numFmtId="0" fontId="88" fillId="37" borderId="65" xfId="0" applyFont="1" applyFill="1" applyBorder="1" applyAlignment="1">
      <alignment horizontal="center" textRotation="90" wrapText="1"/>
    </xf>
    <xf numFmtId="0" fontId="88" fillId="37" borderId="67" xfId="0" applyFont="1" applyFill="1" applyBorder="1" applyAlignment="1">
      <alignment horizontal="center" textRotation="90" wrapText="1"/>
    </xf>
    <xf numFmtId="17" fontId="88" fillId="37" borderId="35" xfId="0" applyNumberFormat="1" applyFont="1" applyFill="1" applyBorder="1" applyAlignment="1">
      <alignment horizontal="center" vertical="center" textRotation="90" wrapText="1"/>
    </xf>
    <xf numFmtId="0" fontId="97" fillId="17" borderId="12" xfId="0" applyFont="1" applyFill="1" applyBorder="1" applyAlignment="1">
      <alignment horizontal="center" vertical="center" textRotation="90"/>
    </xf>
    <xf numFmtId="0" fontId="78" fillId="0" borderId="0" xfId="0" applyFont="1" applyAlignment="1">
      <alignment horizontal="center" vertical="top" wrapText="1"/>
    </xf>
    <xf numFmtId="0" fontId="66" fillId="37" borderId="12" xfId="0" applyFont="1" applyFill="1" applyBorder="1" applyAlignment="1">
      <alignment horizontal="center"/>
    </xf>
    <xf numFmtId="0" fontId="77" fillId="0" borderId="59" xfId="0" applyFont="1" applyBorder="1" applyAlignment="1">
      <alignment horizontal="left" vertical="center" wrapText="1"/>
    </xf>
    <xf numFmtId="0" fontId="77" fillId="0" borderId="60" xfId="0" applyFont="1" applyBorder="1" applyAlignment="1">
      <alignment horizontal="left" vertical="center" wrapText="1"/>
    </xf>
    <xf numFmtId="0" fontId="77" fillId="0" borderId="56" xfId="0" applyFont="1" applyBorder="1" applyAlignment="1">
      <alignment horizontal="left" vertical="center" wrapText="1"/>
    </xf>
    <xf numFmtId="0" fontId="77" fillId="0" borderId="61" xfId="0" applyFont="1" applyBorder="1" applyAlignment="1">
      <alignment horizontal="left" vertical="center" wrapText="1"/>
    </xf>
    <xf numFmtId="0" fontId="77" fillId="0" borderId="63" xfId="0" applyFont="1" applyBorder="1" applyAlignment="1">
      <alignment horizontal="left" vertical="center" wrapText="1"/>
    </xf>
    <xf numFmtId="0" fontId="77" fillId="0" borderId="62" xfId="0" applyFont="1" applyBorder="1" applyAlignment="1">
      <alignment horizontal="left" vertical="center" wrapText="1"/>
    </xf>
    <xf numFmtId="0" fontId="77" fillId="0" borderId="65" xfId="0" applyFont="1" applyBorder="1" applyAlignment="1">
      <alignment horizontal="left" vertical="center" wrapText="1"/>
    </xf>
    <xf numFmtId="0" fontId="77" fillId="0" borderId="66" xfId="0" applyFont="1" applyBorder="1" applyAlignment="1">
      <alignment horizontal="left" vertical="center" wrapText="1"/>
    </xf>
    <xf numFmtId="0" fontId="77" fillId="0" borderId="67" xfId="0" applyFont="1" applyBorder="1" applyAlignment="1">
      <alignment horizontal="left" vertical="center" wrapText="1"/>
    </xf>
    <xf numFmtId="0" fontId="77" fillId="0" borderId="17" xfId="0" applyFont="1" applyBorder="1" applyAlignment="1">
      <alignment horizontal="center" vertical="top" wrapText="1"/>
    </xf>
    <xf numFmtId="0" fontId="77" fillId="0" borderId="36" xfId="0" applyFont="1" applyBorder="1" applyAlignment="1">
      <alignment horizontal="center" vertical="top" wrapText="1"/>
    </xf>
    <xf numFmtId="0" fontId="77" fillId="0" borderId="23" xfId="0" applyFont="1" applyBorder="1" applyAlignment="1">
      <alignment horizontal="center" vertical="top" wrapText="1"/>
    </xf>
    <xf numFmtId="0" fontId="77" fillId="0" borderId="21" xfId="0" applyFont="1" applyBorder="1" applyAlignment="1">
      <alignment horizontal="center" vertical="top" wrapText="1"/>
    </xf>
    <xf numFmtId="0" fontId="77" fillId="0" borderId="68" xfId="0" applyFont="1" applyBorder="1" applyAlignment="1">
      <alignment horizontal="center" vertical="top" wrapText="1"/>
    </xf>
    <xf numFmtId="1" fontId="76" fillId="0" borderId="14" xfId="0" applyNumberFormat="1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68" xfId="0" applyFont="1" applyBorder="1" applyAlignment="1">
      <alignment horizontal="center" vertical="center" wrapText="1"/>
    </xf>
    <xf numFmtId="0" fontId="76" fillId="3" borderId="14" xfId="0" applyFont="1" applyFill="1" applyBorder="1" applyAlignment="1">
      <alignment horizontal="center" vertical="top" wrapText="1"/>
    </xf>
    <xf numFmtId="0" fontId="76" fillId="3" borderId="22" xfId="0" applyFont="1" applyFill="1" applyBorder="1" applyAlignment="1">
      <alignment horizontal="center" vertical="top" wrapText="1"/>
    </xf>
    <xf numFmtId="0" fontId="76" fillId="3" borderId="68" xfId="0" applyFont="1" applyFill="1" applyBorder="1" applyAlignment="1">
      <alignment horizontal="center" vertical="top" wrapText="1"/>
    </xf>
    <xf numFmtId="0" fontId="77" fillId="0" borderId="13" xfId="0" applyFont="1" applyBorder="1" applyAlignment="1">
      <alignment horizontal="center" vertical="top" wrapText="1"/>
    </xf>
    <xf numFmtId="0" fontId="77" fillId="0" borderId="69" xfId="0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77" fillId="0" borderId="70" xfId="0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textRotation="90" wrapText="1"/>
    </xf>
    <xf numFmtId="0" fontId="77" fillId="0" borderId="21" xfId="0" applyFont="1" applyBorder="1" applyAlignment="1">
      <alignment horizontal="center" vertical="center" textRotation="90" wrapText="1"/>
    </xf>
    <xf numFmtId="0" fontId="77" fillId="0" borderId="19" xfId="0" applyFont="1" applyBorder="1" applyAlignment="1">
      <alignment horizontal="center" vertical="top" wrapText="1"/>
    </xf>
    <xf numFmtId="0" fontId="77" fillId="0" borderId="71" xfId="0" applyFont="1" applyBorder="1" applyAlignment="1">
      <alignment horizontal="center" vertical="top" wrapText="1"/>
    </xf>
    <xf numFmtId="0" fontId="77" fillId="0" borderId="23" xfId="0" applyFont="1" applyBorder="1" applyAlignment="1">
      <alignment vertical="top" wrapText="1"/>
    </xf>
    <xf numFmtId="0" fontId="77" fillId="0" borderId="21" xfId="0" applyFont="1" applyBorder="1" applyAlignment="1">
      <alignment vertical="top" wrapText="1"/>
    </xf>
    <xf numFmtId="0" fontId="76" fillId="19" borderId="23" xfId="0" applyFont="1" applyFill="1" applyBorder="1" applyAlignment="1">
      <alignment horizontal="center" vertical="top" wrapText="1"/>
    </xf>
    <xf numFmtId="0" fontId="76" fillId="19" borderId="21" xfId="0" applyFont="1" applyFill="1" applyBorder="1" applyAlignment="1">
      <alignment horizontal="center" vertical="top" wrapText="1"/>
    </xf>
    <xf numFmtId="0" fontId="77" fillId="0" borderId="23" xfId="0" applyFont="1" applyBorder="1" applyAlignment="1">
      <alignment vertical="center" wrapText="1"/>
    </xf>
    <xf numFmtId="0" fontId="77" fillId="0" borderId="21" xfId="0" applyFont="1" applyBorder="1" applyAlignment="1">
      <alignment vertical="center" wrapText="1"/>
    </xf>
    <xf numFmtId="1" fontId="76" fillId="9" borderId="14" xfId="0" applyNumberFormat="1" applyFont="1" applyFill="1" applyBorder="1" applyAlignment="1">
      <alignment horizontal="center" vertical="top" wrapText="1"/>
    </xf>
    <xf numFmtId="1" fontId="76" fillId="9" borderId="21" xfId="0" applyNumberFormat="1" applyFont="1" applyFill="1" applyBorder="1" applyAlignment="1">
      <alignment horizontal="center" vertical="top" wrapText="1"/>
    </xf>
    <xf numFmtId="0" fontId="77" fillId="0" borderId="23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6" fillId="9" borderId="23" xfId="0" applyFont="1" applyFill="1" applyBorder="1" applyAlignment="1">
      <alignment horizontal="center" vertical="top" wrapText="1"/>
    </xf>
    <xf numFmtId="0" fontId="76" fillId="9" borderId="21" xfId="0" applyFont="1" applyFill="1" applyBorder="1" applyAlignment="1">
      <alignment horizontal="center" vertical="top" wrapText="1"/>
    </xf>
    <xf numFmtId="0" fontId="83" fillId="0" borderId="23" xfId="0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0" fontId="83" fillId="0" borderId="68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77" fillId="0" borderId="11" xfId="0" applyFont="1" applyBorder="1" applyAlignment="1">
      <alignment vertical="center" wrapText="1"/>
    </xf>
    <xf numFmtId="0" fontId="77" fillId="0" borderId="0" xfId="0" applyFont="1" applyBorder="1" applyAlignment="1">
      <alignment vertical="center" wrapText="1"/>
    </xf>
    <xf numFmtId="0" fontId="77" fillId="0" borderId="11" xfId="0" applyFont="1" applyBorder="1" applyAlignment="1">
      <alignment vertical="top" wrapText="1"/>
    </xf>
    <xf numFmtId="0" fontId="77" fillId="0" borderId="0" xfId="0" applyFont="1" applyBorder="1" applyAlignment="1">
      <alignment vertical="top" wrapText="1"/>
    </xf>
    <xf numFmtId="0" fontId="77" fillId="0" borderId="10" xfId="0" applyFont="1" applyBorder="1" applyAlignment="1">
      <alignment vertical="top" wrapText="1"/>
    </xf>
    <xf numFmtId="0" fontId="77" fillId="0" borderId="27" xfId="0" applyFont="1" applyBorder="1" applyAlignment="1">
      <alignment vertical="top" wrapText="1"/>
    </xf>
    <xf numFmtId="0" fontId="77" fillId="0" borderId="64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center" wrapText="1"/>
    </xf>
    <xf numFmtId="0" fontId="77" fillId="0" borderId="48" xfId="0" applyFont="1" applyBorder="1" applyAlignment="1">
      <alignment horizontal="left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72" xfId="0" applyFont="1" applyBorder="1" applyAlignment="1">
      <alignment horizontal="center" vertical="center" wrapText="1"/>
    </xf>
    <xf numFmtId="0" fontId="76" fillId="0" borderId="23" xfId="0" applyFont="1" applyBorder="1" applyAlignment="1">
      <alignment vertical="top" wrapText="1"/>
    </xf>
    <xf numFmtId="0" fontId="76" fillId="0" borderId="22" xfId="0" applyFont="1" applyBorder="1" applyAlignment="1">
      <alignment vertical="top" wrapText="1"/>
    </xf>
    <xf numFmtId="0" fontId="76" fillId="0" borderId="21" xfId="0" applyFont="1" applyBorder="1" applyAlignment="1">
      <alignment vertical="top" wrapText="1"/>
    </xf>
    <xf numFmtId="0" fontId="77" fillId="0" borderId="24" xfId="0" applyFont="1" applyBorder="1" applyAlignment="1">
      <alignment vertical="center" wrapText="1"/>
    </xf>
    <xf numFmtId="0" fontId="77" fillId="0" borderId="73" xfId="0" applyFont="1" applyBorder="1" applyAlignment="1">
      <alignment vertical="center" wrapText="1"/>
    </xf>
    <xf numFmtId="0" fontId="76" fillId="0" borderId="23" xfId="0" applyFont="1" applyBorder="1" applyAlignment="1">
      <alignment vertical="center" wrapText="1"/>
    </xf>
    <xf numFmtId="0" fontId="76" fillId="0" borderId="22" xfId="0" applyFont="1" applyBorder="1" applyAlignment="1">
      <alignment vertical="center" wrapText="1"/>
    </xf>
    <xf numFmtId="0" fontId="76" fillId="0" borderId="24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92" fillId="0" borderId="23" xfId="0" applyFont="1" applyBorder="1" applyAlignment="1">
      <alignment horizontal="center" vertical="center" wrapText="1"/>
    </xf>
    <xf numFmtId="0" fontId="92" fillId="0" borderId="21" xfId="0" applyFont="1" applyBorder="1" applyAlignment="1">
      <alignment horizontal="center" vertical="center" wrapText="1"/>
    </xf>
    <xf numFmtId="0" fontId="76" fillId="0" borderId="74" xfId="0" applyFont="1" applyBorder="1" applyAlignment="1">
      <alignment horizontal="center" vertical="center" wrapText="1"/>
    </xf>
    <xf numFmtId="0" fontId="76" fillId="0" borderId="75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right" vertical="center" wrapText="1"/>
    </xf>
    <xf numFmtId="0" fontId="76" fillId="0" borderId="21" xfId="0" applyFont="1" applyBorder="1" applyAlignment="1">
      <alignment horizontal="right" vertical="center" wrapText="1"/>
    </xf>
    <xf numFmtId="49" fontId="76" fillId="0" borderId="23" xfId="0" applyNumberFormat="1" applyFont="1" applyBorder="1" applyAlignment="1">
      <alignment horizontal="center" vertical="center" wrapText="1"/>
    </xf>
    <xf numFmtId="49" fontId="76" fillId="0" borderId="21" xfId="0" applyNumberFormat="1" applyFont="1" applyBorder="1" applyAlignment="1">
      <alignment horizontal="center" vertical="center" wrapText="1"/>
    </xf>
    <xf numFmtId="1" fontId="76" fillId="0" borderId="23" xfId="0" applyNumberFormat="1" applyFont="1" applyBorder="1" applyAlignment="1">
      <alignment horizontal="center" vertical="center" wrapText="1"/>
    </xf>
    <xf numFmtId="1" fontId="76" fillId="0" borderId="21" xfId="0" applyNumberFormat="1" applyFont="1" applyBorder="1" applyAlignment="1">
      <alignment horizontal="center" vertical="center" wrapText="1"/>
    </xf>
    <xf numFmtId="0" fontId="77" fillId="0" borderId="13" xfId="0" applyFont="1" applyBorder="1" applyAlignment="1">
      <alignment vertical="top" wrapText="1"/>
    </xf>
    <xf numFmtId="0" fontId="77" fillId="3" borderId="23" xfId="0" applyFont="1" applyFill="1" applyBorder="1" applyAlignment="1">
      <alignment vertical="top" wrapText="1"/>
    </xf>
    <xf numFmtId="0" fontId="77" fillId="3" borderId="22" xfId="0" applyFont="1" applyFill="1" applyBorder="1" applyAlignment="1">
      <alignment vertical="top" wrapText="1"/>
    </xf>
    <xf numFmtId="0" fontId="92" fillId="3" borderId="23" xfId="0" applyFont="1" applyFill="1" applyBorder="1" applyAlignment="1">
      <alignment horizontal="center" vertical="center" wrapText="1"/>
    </xf>
    <xf numFmtId="0" fontId="92" fillId="3" borderId="21" xfId="0" applyFont="1" applyFill="1" applyBorder="1" applyAlignment="1">
      <alignment horizontal="center" vertical="center" wrapText="1"/>
    </xf>
    <xf numFmtId="0" fontId="76" fillId="3" borderId="23" xfId="0" applyFont="1" applyFill="1" applyBorder="1" applyAlignment="1">
      <alignment horizontal="center" vertical="center" wrapText="1"/>
    </xf>
    <xf numFmtId="0" fontId="76" fillId="3" borderId="21" xfId="0" applyFont="1" applyFill="1" applyBorder="1" applyAlignment="1">
      <alignment horizontal="center" vertical="center" wrapText="1"/>
    </xf>
    <xf numFmtId="0" fontId="77" fillId="3" borderId="13" xfId="0" applyFont="1" applyFill="1" applyBorder="1" applyAlignment="1">
      <alignment vertical="top" wrapText="1"/>
    </xf>
    <xf numFmtId="0" fontId="83" fillId="3" borderId="13" xfId="0" applyFont="1" applyFill="1" applyBorder="1" applyAlignment="1">
      <alignment horizontal="center" vertical="top" wrapText="1"/>
    </xf>
    <xf numFmtId="0" fontId="77" fillId="0" borderId="22" xfId="0" applyFont="1" applyBorder="1" applyAlignment="1">
      <alignment horizontal="center" vertical="top" wrapText="1"/>
    </xf>
    <xf numFmtId="0" fontId="76" fillId="3" borderId="23" xfId="0" applyFont="1" applyFill="1" applyBorder="1" applyAlignment="1">
      <alignment vertical="top" wrapText="1"/>
    </xf>
    <xf numFmtId="0" fontId="76" fillId="3" borderId="2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49" fontId="76" fillId="3" borderId="17" xfId="0" applyNumberFormat="1" applyFont="1" applyFill="1" applyBorder="1" applyAlignment="1">
      <alignment horizontal="left" vertical="top" wrapText="1"/>
    </xf>
    <xf numFmtId="49" fontId="76" fillId="3" borderId="72" xfId="0" applyNumberFormat="1" applyFont="1" applyFill="1" applyBorder="1" applyAlignment="1">
      <alignment horizontal="left" vertical="top" wrapText="1"/>
    </xf>
    <xf numFmtId="49" fontId="76" fillId="3" borderId="36" xfId="0" applyNumberFormat="1" applyFont="1" applyFill="1" applyBorder="1" applyAlignment="1">
      <alignment horizontal="left" vertical="top" wrapText="1"/>
    </xf>
    <xf numFmtId="1" fontId="76" fillId="3" borderId="57" xfId="0" applyNumberFormat="1" applyFont="1" applyFill="1" applyBorder="1" applyAlignment="1">
      <alignment horizontal="center" vertical="top" wrapText="1"/>
    </xf>
    <xf numFmtId="1" fontId="76" fillId="3" borderId="76" xfId="0" applyNumberFormat="1" applyFont="1" applyFill="1" applyBorder="1" applyAlignment="1">
      <alignment horizontal="center" vertical="top" wrapText="1"/>
    </xf>
    <xf numFmtId="1" fontId="76" fillId="3" borderId="23" xfId="0" applyNumberFormat="1" applyFont="1" applyFill="1" applyBorder="1" applyAlignment="1">
      <alignment horizontal="center" vertical="top" wrapText="1"/>
    </xf>
    <xf numFmtId="1" fontId="76" fillId="3" borderId="22" xfId="0" applyNumberFormat="1" applyFont="1" applyFill="1" applyBorder="1" applyAlignment="1">
      <alignment horizontal="center" vertical="top" wrapText="1"/>
    </xf>
    <xf numFmtId="0" fontId="76" fillId="3" borderId="23" xfId="0" applyFont="1" applyFill="1" applyBorder="1" applyAlignment="1">
      <alignment horizontal="center" vertical="top" wrapText="1"/>
    </xf>
    <xf numFmtId="49" fontId="77" fillId="0" borderId="17" xfId="0" applyNumberFormat="1" applyFont="1" applyBorder="1" applyAlignment="1">
      <alignment horizontal="left" vertical="top" wrapText="1"/>
    </xf>
    <xf numFmtId="49" fontId="77" fillId="0" borderId="36" xfId="0" applyNumberFormat="1" applyFont="1" applyBorder="1" applyAlignment="1">
      <alignment horizontal="left" vertical="top" wrapText="1"/>
    </xf>
    <xf numFmtId="0" fontId="83" fillId="0" borderId="23" xfId="0" applyFont="1" applyBorder="1" applyAlignment="1">
      <alignment horizontal="center" vertical="top" wrapText="1"/>
    </xf>
    <xf numFmtId="0" fontId="83" fillId="0" borderId="22" xfId="0" applyFont="1" applyBorder="1" applyAlignment="1">
      <alignment horizontal="center" vertical="top" wrapText="1"/>
    </xf>
    <xf numFmtId="0" fontId="77" fillId="0" borderId="22" xfId="0" applyFont="1" applyBorder="1" applyAlignment="1">
      <alignment vertical="top" wrapText="1"/>
    </xf>
    <xf numFmtId="0" fontId="77" fillId="0" borderId="24" xfId="0" applyFont="1" applyBorder="1" applyAlignment="1">
      <alignment vertical="top" wrapText="1"/>
    </xf>
    <xf numFmtId="1" fontId="77" fillId="0" borderId="77" xfId="0" applyNumberFormat="1" applyFont="1" applyBorder="1" applyAlignment="1">
      <alignment horizontal="center" vertical="top" wrapText="1"/>
    </xf>
    <xf numFmtId="1" fontId="77" fillId="0" borderId="78" xfId="0" applyNumberFormat="1" applyFont="1" applyBorder="1" applyAlignment="1">
      <alignment horizontal="center" vertical="top" wrapText="1"/>
    </xf>
    <xf numFmtId="1" fontId="77" fillId="0" borderId="23" xfId="0" applyNumberFormat="1" applyFont="1" applyBorder="1" applyAlignment="1">
      <alignment horizontal="center" vertical="top" wrapText="1"/>
    </xf>
    <xf numFmtId="1" fontId="77" fillId="0" borderId="22" xfId="0" applyNumberFormat="1" applyFont="1" applyBorder="1" applyAlignment="1">
      <alignment horizontal="center" vertical="top" wrapText="1"/>
    </xf>
    <xf numFmtId="1" fontId="77" fillId="0" borderId="13" xfId="0" applyNumberFormat="1" applyFont="1" applyBorder="1" applyAlignment="1">
      <alignment horizontal="center" vertical="top" wrapText="1"/>
    </xf>
    <xf numFmtId="0" fontId="83" fillId="0" borderId="13" xfId="0" applyFont="1" applyBorder="1" applyAlignment="1">
      <alignment horizontal="center" vertical="top" wrapText="1"/>
    </xf>
    <xf numFmtId="0" fontId="83" fillId="3" borderId="23" xfId="0" applyFont="1" applyFill="1" applyBorder="1" applyAlignment="1">
      <alignment horizontal="center" vertical="top" wrapText="1"/>
    </xf>
    <xf numFmtId="0" fontId="83" fillId="3" borderId="22" xfId="0" applyFont="1" applyFill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1" fontId="76" fillId="9" borderId="22" xfId="0" applyNumberFormat="1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82" fillId="3" borderId="13" xfId="0" applyFont="1" applyFill="1" applyBorder="1" applyAlignment="1">
      <alignment horizontal="center" vertical="top" wrapText="1"/>
    </xf>
    <xf numFmtId="0" fontId="82" fillId="0" borderId="23" xfId="0" applyFont="1" applyBorder="1" applyAlignment="1">
      <alignment vertical="top" wrapText="1"/>
    </xf>
    <xf numFmtId="0" fontId="82" fillId="0" borderId="21" xfId="0" applyFont="1" applyBorder="1" applyAlignment="1">
      <alignment vertical="top" wrapText="1"/>
    </xf>
    <xf numFmtId="0" fontId="77" fillId="3" borderId="23" xfId="0" applyFont="1" applyFill="1" applyBorder="1" applyAlignment="1">
      <alignment horizontal="center" vertical="top" wrapText="1"/>
    </xf>
    <xf numFmtId="0" fontId="77" fillId="3" borderId="21" xfId="0" applyFont="1" applyFill="1" applyBorder="1" applyAlignment="1">
      <alignment horizontal="center" vertical="top" wrapText="1"/>
    </xf>
    <xf numFmtId="0" fontId="93" fillId="3" borderId="23" xfId="0" applyFont="1" applyFill="1" applyBorder="1" applyAlignment="1">
      <alignment horizontal="center" vertical="top" wrapText="1"/>
    </xf>
    <xf numFmtId="0" fontId="93" fillId="3" borderId="21" xfId="0" applyFont="1" applyFill="1" applyBorder="1" applyAlignment="1">
      <alignment horizontal="center" vertical="top" wrapText="1"/>
    </xf>
    <xf numFmtId="0" fontId="76" fillId="9" borderId="22" xfId="0" applyFont="1" applyFill="1" applyBorder="1" applyAlignment="1">
      <alignment vertical="top" wrapText="1"/>
    </xf>
    <xf numFmtId="0" fontId="76" fillId="9" borderId="21" xfId="0" applyFont="1" applyFill="1" applyBorder="1" applyAlignment="1">
      <alignment vertical="top" wrapText="1"/>
    </xf>
    <xf numFmtId="49" fontId="76" fillId="9" borderId="22" xfId="0" applyNumberFormat="1" applyFont="1" applyFill="1" applyBorder="1" applyAlignment="1">
      <alignment horizontal="left" vertical="top" wrapText="1"/>
    </xf>
    <xf numFmtId="49" fontId="76" fillId="9" borderId="21" xfId="0" applyNumberFormat="1" applyFont="1" applyFill="1" applyBorder="1" applyAlignment="1">
      <alignment horizontal="left" vertical="top" wrapText="1"/>
    </xf>
    <xf numFmtId="49" fontId="77" fillId="0" borderId="23" xfId="0" applyNumberFormat="1" applyFont="1" applyBorder="1" applyAlignment="1">
      <alignment horizontal="left" vertical="top" wrapText="1"/>
    </xf>
    <xf numFmtId="49" fontId="77" fillId="0" borderId="21" xfId="0" applyNumberFormat="1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49" fontId="77" fillId="0" borderId="13" xfId="0" applyNumberFormat="1" applyFont="1" applyBorder="1" applyAlignment="1">
      <alignment horizontal="left" vertical="top" wrapText="1"/>
    </xf>
    <xf numFmtId="49" fontId="77" fillId="0" borderId="22" xfId="0" applyNumberFormat="1" applyFont="1" applyBorder="1" applyAlignment="1">
      <alignment horizontal="left" vertical="top" wrapText="1"/>
    </xf>
    <xf numFmtId="1" fontId="76" fillId="19" borderId="23" xfId="0" applyNumberFormat="1" applyFont="1" applyFill="1" applyBorder="1" applyAlignment="1">
      <alignment horizontal="center" vertical="top" wrapText="1"/>
    </xf>
    <xf numFmtId="0" fontId="77" fillId="3" borderId="22" xfId="0" applyFont="1" applyFill="1" applyBorder="1" applyAlignment="1">
      <alignment horizontal="center" vertical="top" wrapText="1"/>
    </xf>
    <xf numFmtId="0" fontId="93" fillId="3" borderId="22" xfId="0" applyFont="1" applyFill="1" applyBorder="1" applyAlignment="1">
      <alignment horizontal="center" vertical="top" wrapText="1"/>
    </xf>
    <xf numFmtId="0" fontId="77" fillId="9" borderId="23" xfId="0" applyFont="1" applyFill="1" applyBorder="1" applyAlignment="1">
      <alignment vertical="top" wrapText="1"/>
    </xf>
    <xf numFmtId="0" fontId="77" fillId="9" borderId="21" xfId="0" applyFont="1" applyFill="1" applyBorder="1" applyAlignment="1">
      <alignment vertical="top" wrapText="1"/>
    </xf>
    <xf numFmtId="0" fontId="76" fillId="9" borderId="23" xfId="0" applyFont="1" applyFill="1" applyBorder="1" applyAlignment="1">
      <alignment vertical="top" wrapText="1"/>
    </xf>
    <xf numFmtId="49" fontId="76" fillId="9" borderId="23" xfId="0" applyNumberFormat="1" applyFont="1" applyFill="1" applyBorder="1" applyAlignment="1">
      <alignment horizontal="left" vertical="top" wrapText="1"/>
    </xf>
    <xf numFmtId="1" fontId="76" fillId="9" borderId="23" xfId="0" applyNumberFormat="1" applyFont="1" applyFill="1" applyBorder="1" applyAlignment="1">
      <alignment horizontal="center" vertical="top" wrapText="1"/>
    </xf>
    <xf numFmtId="0" fontId="77" fillId="19" borderId="23" xfId="0" applyFont="1" applyFill="1" applyBorder="1" applyAlignment="1">
      <alignment vertical="top" wrapText="1"/>
    </xf>
    <xf numFmtId="0" fontId="77" fillId="19" borderId="21" xfId="0" applyFont="1" applyFill="1" applyBorder="1" applyAlignment="1">
      <alignment vertical="top" wrapText="1"/>
    </xf>
    <xf numFmtId="0" fontId="76" fillId="19" borderId="23" xfId="0" applyFont="1" applyFill="1" applyBorder="1" applyAlignment="1">
      <alignment vertical="top" wrapText="1"/>
    </xf>
    <xf numFmtId="0" fontId="76" fillId="19" borderId="21" xfId="0" applyFont="1" applyFill="1" applyBorder="1" applyAlignment="1">
      <alignment vertical="top" wrapText="1"/>
    </xf>
    <xf numFmtId="49" fontId="76" fillId="19" borderId="23" xfId="0" applyNumberFormat="1" applyFont="1" applyFill="1" applyBorder="1" applyAlignment="1">
      <alignment horizontal="left" vertical="top" wrapText="1"/>
    </xf>
    <xf numFmtId="49" fontId="76" fillId="19" borderId="21" xfId="0" applyNumberFormat="1" applyFont="1" applyFill="1" applyBorder="1" applyAlignment="1">
      <alignment horizontal="left" vertical="top" wrapText="1"/>
    </xf>
    <xf numFmtId="1" fontId="76" fillId="19" borderId="21" xfId="0" applyNumberFormat="1" applyFont="1" applyFill="1" applyBorder="1" applyAlignment="1">
      <alignment horizontal="center" vertical="top" wrapText="1"/>
    </xf>
    <xf numFmtId="49" fontId="77" fillId="0" borderId="23" xfId="0" applyNumberFormat="1" applyFont="1" applyBorder="1" applyAlignment="1">
      <alignment horizontal="left" vertical="center" wrapText="1"/>
    </xf>
    <xf numFmtId="49" fontId="77" fillId="0" borderId="21" xfId="0" applyNumberFormat="1" applyFont="1" applyBorder="1" applyAlignment="1">
      <alignment horizontal="left" vertical="center" wrapText="1"/>
    </xf>
    <xf numFmtId="0" fontId="82" fillId="3" borderId="23" xfId="0" applyFont="1" applyFill="1" applyBorder="1" applyAlignment="1">
      <alignment horizontal="center" vertical="center" wrapText="1"/>
    </xf>
    <xf numFmtId="0" fontId="82" fillId="3" borderId="21" xfId="0" applyFont="1" applyFill="1" applyBorder="1" applyAlignment="1">
      <alignment horizontal="center" vertical="center" wrapText="1"/>
    </xf>
    <xf numFmtId="0" fontId="77" fillId="3" borderId="23" xfId="0" applyFont="1" applyFill="1" applyBorder="1" applyAlignment="1">
      <alignment vertical="center" wrapText="1"/>
    </xf>
    <xf numFmtId="0" fontId="77" fillId="3" borderId="21" xfId="0" applyFont="1" applyFill="1" applyBorder="1" applyAlignment="1">
      <alignment vertical="center" wrapText="1"/>
    </xf>
    <xf numFmtId="0" fontId="93" fillId="3" borderId="23" xfId="0" applyFont="1" applyFill="1" applyBorder="1" applyAlignment="1">
      <alignment horizontal="center" vertical="center" wrapText="1"/>
    </xf>
    <xf numFmtId="0" fontId="93" fillId="3" borderId="21" xfId="0" applyFont="1" applyFill="1" applyBorder="1" applyAlignment="1">
      <alignment horizontal="center" vertical="center" wrapText="1"/>
    </xf>
    <xf numFmtId="0" fontId="77" fillId="3" borderId="23" xfId="0" applyFont="1" applyFill="1" applyBorder="1" applyAlignment="1">
      <alignment horizontal="center" vertical="center" wrapText="1"/>
    </xf>
    <xf numFmtId="0" fontId="77" fillId="3" borderId="21" xfId="0" applyFont="1" applyFill="1" applyBorder="1" applyAlignment="1">
      <alignment horizontal="center" vertical="center" wrapText="1"/>
    </xf>
    <xf numFmtId="0" fontId="92" fillId="3" borderId="14" xfId="0" applyFont="1" applyFill="1" applyBorder="1" applyAlignment="1">
      <alignment horizontal="center" vertical="top" wrapText="1"/>
    </xf>
    <xf numFmtId="0" fontId="92" fillId="3" borderId="22" xfId="0" applyFont="1" applyFill="1" applyBorder="1" applyAlignment="1">
      <alignment horizontal="center" vertical="top" wrapText="1"/>
    </xf>
    <xf numFmtId="0" fontId="92" fillId="3" borderId="68" xfId="0" applyFont="1" applyFill="1" applyBorder="1" applyAlignment="1">
      <alignment horizontal="center" vertical="top" wrapText="1"/>
    </xf>
    <xf numFmtId="0" fontId="77" fillId="0" borderId="79" xfId="0" applyFont="1" applyBorder="1" applyAlignment="1">
      <alignment horizontal="center" vertical="center" wrapText="1"/>
    </xf>
    <xf numFmtId="0" fontId="77" fillId="0" borderId="80" xfId="0" applyFont="1" applyBorder="1" applyAlignment="1">
      <alignment horizontal="center" vertical="center" wrapText="1"/>
    </xf>
    <xf numFmtId="0" fontId="77" fillId="0" borderId="81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right" vertical="top" textRotation="90" wrapText="1"/>
    </xf>
    <xf numFmtId="0" fontId="77" fillId="0" borderId="21" xfId="0" applyFont="1" applyBorder="1" applyAlignment="1">
      <alignment horizontal="right" vertical="top" textRotation="90" wrapText="1"/>
    </xf>
    <xf numFmtId="0" fontId="77" fillId="0" borderId="11" xfId="0" applyFont="1" applyBorder="1" applyAlignment="1">
      <alignment horizontal="center" vertical="center" wrapText="1"/>
    </xf>
    <xf numFmtId="0" fontId="77" fillId="0" borderId="82" xfId="0" applyFont="1" applyBorder="1" applyAlignment="1">
      <alignment horizontal="center" vertical="center" wrapText="1"/>
    </xf>
    <xf numFmtId="0" fontId="77" fillId="0" borderId="83" xfId="0" applyFont="1" applyBorder="1" applyAlignment="1">
      <alignment horizontal="center" vertical="center" wrapText="1"/>
    </xf>
    <xf numFmtId="0" fontId="77" fillId="0" borderId="84" xfId="0" applyFont="1" applyBorder="1" applyAlignment="1">
      <alignment horizontal="center" vertical="center" wrapText="1"/>
    </xf>
    <xf numFmtId="0" fontId="7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7" fillId="0" borderId="23" xfId="0" applyFont="1" applyBorder="1" applyAlignment="1">
      <alignment vertical="center" textRotation="90" wrapText="1"/>
    </xf>
    <xf numFmtId="0" fontId="77" fillId="0" borderId="22" xfId="0" applyFont="1" applyBorder="1" applyAlignment="1">
      <alignment vertical="center" textRotation="90" wrapText="1"/>
    </xf>
    <xf numFmtId="0" fontId="77" fillId="0" borderId="21" xfId="0" applyFont="1" applyBorder="1" applyAlignment="1">
      <alignment vertical="center" textRotation="90" wrapText="1"/>
    </xf>
    <xf numFmtId="0" fontId="77" fillId="0" borderId="79" xfId="0" applyFont="1" applyBorder="1" applyAlignment="1">
      <alignment vertical="center" wrapText="1"/>
    </xf>
    <xf numFmtId="0" fontId="77" fillId="0" borderId="80" xfId="0" applyFont="1" applyBorder="1" applyAlignment="1">
      <alignment vertical="center" wrapText="1"/>
    </xf>
    <xf numFmtId="0" fontId="77" fillId="0" borderId="81" xfId="0" applyFont="1" applyBorder="1" applyAlignment="1">
      <alignment vertical="center" wrapText="1"/>
    </xf>
    <xf numFmtId="0" fontId="77" fillId="0" borderId="23" xfId="0" applyFont="1" applyBorder="1" applyAlignment="1">
      <alignment horizontal="center" vertical="center" textRotation="90" wrapText="1"/>
    </xf>
    <xf numFmtId="1" fontId="77" fillId="0" borderId="85" xfId="0" applyNumberFormat="1" applyFont="1" applyBorder="1" applyAlignment="1">
      <alignment horizontal="center" vertical="top" wrapText="1"/>
    </xf>
    <xf numFmtId="1" fontId="77" fillId="0" borderId="86" xfId="0" applyNumberFormat="1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2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83" fillId="0" borderId="21" xfId="0" applyFont="1" applyBorder="1" applyAlignment="1">
      <alignment horizontal="center" vertical="top" wrapText="1"/>
    </xf>
    <xf numFmtId="0" fontId="77" fillId="0" borderId="87" xfId="0" applyFont="1" applyBorder="1" applyAlignment="1">
      <alignment vertical="top" wrapText="1"/>
    </xf>
    <xf numFmtId="0" fontId="77" fillId="0" borderId="88" xfId="0" applyFont="1" applyBorder="1" applyAlignment="1">
      <alignment vertical="top" wrapText="1"/>
    </xf>
    <xf numFmtId="49" fontId="77" fillId="0" borderId="87" xfId="0" applyNumberFormat="1" applyFont="1" applyBorder="1" applyAlignment="1">
      <alignment horizontal="left" vertical="top" wrapText="1"/>
    </xf>
    <xf numFmtId="49" fontId="77" fillId="0" borderId="88" xfId="0" applyNumberFormat="1" applyFont="1" applyBorder="1" applyAlignment="1">
      <alignment horizontal="left" vertical="top" wrapText="1"/>
    </xf>
    <xf numFmtId="0" fontId="77" fillId="3" borderId="17" xfId="0" applyFont="1" applyFill="1" applyBorder="1" applyAlignment="1">
      <alignment horizontal="center" vertical="top" wrapText="1"/>
    </xf>
    <xf numFmtId="0" fontId="77" fillId="3" borderId="36" xfId="0" applyFont="1" applyFill="1" applyBorder="1" applyAlignment="1">
      <alignment horizontal="center" vertical="top" wrapText="1"/>
    </xf>
    <xf numFmtId="0" fontId="84" fillId="0" borderId="13" xfId="0" applyFont="1" applyBorder="1" applyAlignment="1">
      <alignment horizontal="left" vertical="top" wrapText="1"/>
    </xf>
    <xf numFmtId="0" fontId="77" fillId="0" borderId="13" xfId="0" applyFont="1" applyBorder="1" applyAlignment="1">
      <alignment horizontal="left" vertical="top" wrapText="1"/>
    </xf>
    <xf numFmtId="1" fontId="77" fillId="0" borderId="17" xfId="0" applyNumberFormat="1" applyFont="1" applyBorder="1" applyAlignment="1">
      <alignment horizontal="center" vertical="top" wrapText="1"/>
    </xf>
    <xf numFmtId="1" fontId="77" fillId="0" borderId="36" xfId="0" applyNumberFormat="1" applyFont="1" applyBorder="1" applyAlignment="1">
      <alignment horizontal="center" vertical="top" wrapText="1"/>
    </xf>
    <xf numFmtId="0" fontId="83" fillId="34" borderId="17" xfId="0" applyFont="1" applyFill="1" applyBorder="1" applyAlignment="1">
      <alignment horizontal="center" vertical="top" wrapText="1"/>
    </xf>
    <xf numFmtId="0" fontId="83" fillId="34" borderId="36" xfId="0" applyFont="1" applyFill="1" applyBorder="1" applyAlignment="1">
      <alignment horizontal="center" vertical="top" wrapText="1"/>
    </xf>
    <xf numFmtId="0" fontId="77" fillId="34" borderId="17" xfId="0" applyFont="1" applyFill="1" applyBorder="1" applyAlignment="1">
      <alignment horizontal="center" vertical="top" wrapText="1"/>
    </xf>
    <xf numFmtId="0" fontId="77" fillId="34" borderId="36" xfId="0" applyFont="1" applyFill="1" applyBorder="1" applyAlignment="1">
      <alignment horizontal="center" vertical="top" wrapText="1"/>
    </xf>
    <xf numFmtId="0" fontId="77" fillId="0" borderId="14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center" wrapText="1"/>
    </xf>
    <xf numFmtId="0" fontId="77" fillId="0" borderId="89" xfId="0" applyFont="1" applyBorder="1" applyAlignment="1">
      <alignment horizontal="center" vertical="center" wrapText="1"/>
    </xf>
    <xf numFmtId="0" fontId="77" fillId="0" borderId="90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textRotation="90"/>
    </xf>
    <xf numFmtId="0" fontId="77" fillId="0" borderId="21" xfId="0" applyFont="1" applyBorder="1" applyAlignment="1">
      <alignment horizontal="center" vertical="center" textRotation="90"/>
    </xf>
    <xf numFmtId="0" fontId="77" fillId="0" borderId="35" xfId="0" applyFont="1" applyBorder="1" applyAlignment="1">
      <alignment horizontal="center" vertical="center" wrapText="1"/>
    </xf>
    <xf numFmtId="0" fontId="77" fillId="0" borderId="43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100" fillId="0" borderId="0" xfId="0" applyFont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209550</xdr:colOff>
      <xdr:row>36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58400" cy="733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T12" sqref="T12"/>
    </sheetView>
  </sheetViews>
  <sheetFormatPr defaultColWidth="9.140625" defaultRowHeight="15"/>
  <cols>
    <col min="16" max="16" width="1.421875" style="0" customWidth="1"/>
  </cols>
  <sheetData>
    <row r="1" spans="1:16" ht="15.75">
      <c r="A1" s="325" t="s">
        <v>99</v>
      </c>
      <c r="B1" s="325"/>
      <c r="C1" s="325"/>
      <c r="D1" s="325"/>
      <c r="E1" s="158"/>
      <c r="F1" s="158"/>
      <c r="G1" s="158"/>
      <c r="H1" s="330" t="s">
        <v>362</v>
      </c>
      <c r="I1" s="330"/>
      <c r="J1" s="330"/>
      <c r="K1" s="330"/>
      <c r="L1" s="330"/>
      <c r="M1" s="330"/>
      <c r="N1" s="330"/>
      <c r="O1" s="330"/>
      <c r="P1" s="158"/>
    </row>
    <row r="2" spans="1:16" ht="15">
      <c r="A2" s="239"/>
      <c r="B2" s="239"/>
      <c r="C2" s="239"/>
      <c r="D2" s="239"/>
      <c r="E2" s="158"/>
      <c r="F2" s="158"/>
      <c r="G2" s="158"/>
      <c r="H2" s="164"/>
      <c r="I2" s="164"/>
      <c r="J2" s="318" t="s">
        <v>488</v>
      </c>
      <c r="K2" s="318"/>
      <c r="L2" s="318"/>
      <c r="M2" s="318"/>
      <c r="N2" s="318"/>
      <c r="O2" s="318"/>
      <c r="P2" s="158"/>
    </row>
    <row r="3" spans="1:21" ht="26.25" customHeight="1">
      <c r="A3" s="327" t="s">
        <v>256</v>
      </c>
      <c r="B3" s="327"/>
      <c r="C3" s="327"/>
      <c r="D3" s="327"/>
      <c r="E3" s="327"/>
      <c r="F3" s="158"/>
      <c r="G3" s="158"/>
      <c r="H3" s="158"/>
      <c r="I3" s="158"/>
      <c r="J3" s="158"/>
      <c r="K3" s="328" t="s">
        <v>304</v>
      </c>
      <c r="L3" s="329"/>
      <c r="M3" s="329"/>
      <c r="N3" s="329"/>
      <c r="O3" s="329"/>
      <c r="P3" s="159"/>
      <c r="Q3" s="3"/>
      <c r="R3" s="3"/>
      <c r="S3" s="3"/>
      <c r="T3" s="3"/>
      <c r="U3" s="3"/>
    </row>
    <row r="4" spans="1:16" ht="31.5" customHeight="1">
      <c r="A4" s="326" t="s">
        <v>257</v>
      </c>
      <c r="B4" s="326"/>
      <c r="C4" s="326"/>
      <c r="D4" s="326"/>
      <c r="E4" s="326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20" ht="15.75">
      <c r="A5" s="324" t="s">
        <v>258</v>
      </c>
      <c r="B5" s="324"/>
      <c r="C5" s="324"/>
      <c r="D5" s="324"/>
      <c r="E5" s="324"/>
      <c r="F5" s="158"/>
      <c r="G5" s="158"/>
      <c r="H5" s="158"/>
      <c r="I5" s="158"/>
      <c r="J5" s="158"/>
      <c r="K5" s="158"/>
      <c r="L5" s="158"/>
      <c r="M5" s="161" t="s">
        <v>100</v>
      </c>
      <c r="N5" s="161"/>
      <c r="O5" s="161"/>
      <c r="P5" s="159"/>
      <c r="Q5" s="3"/>
      <c r="R5" s="3"/>
      <c r="S5" s="3"/>
      <c r="T5" s="3"/>
    </row>
    <row r="6" spans="1:19" ht="15">
      <c r="A6" s="317" t="s">
        <v>487</v>
      </c>
      <c r="B6" s="317"/>
      <c r="C6" s="317"/>
      <c r="D6" s="317"/>
      <c r="E6" s="317"/>
      <c r="F6" s="158"/>
      <c r="G6" s="158"/>
      <c r="H6" s="158"/>
      <c r="I6" s="158"/>
      <c r="J6" s="158"/>
      <c r="K6" s="158"/>
      <c r="L6" s="318" t="s">
        <v>474</v>
      </c>
      <c r="M6" s="318"/>
      <c r="N6" s="318"/>
      <c r="O6" s="318"/>
      <c r="P6" s="159"/>
      <c r="Q6" s="3"/>
      <c r="R6" s="3"/>
      <c r="S6" s="3"/>
    </row>
    <row r="7" spans="1:16" ht="15">
      <c r="A7" s="158"/>
      <c r="B7" s="158"/>
      <c r="C7" s="158"/>
      <c r="D7" s="158"/>
      <c r="E7" s="158"/>
      <c r="F7" s="158"/>
      <c r="G7" s="158"/>
      <c r="H7" s="158"/>
      <c r="I7" s="158"/>
      <c r="J7" s="318"/>
      <c r="K7" s="318"/>
      <c r="L7" s="318"/>
      <c r="M7" s="318"/>
      <c r="N7" s="318"/>
      <c r="O7" s="318"/>
      <c r="P7" s="158"/>
    </row>
    <row r="8" spans="1:16" ht="15">
      <c r="A8" s="158"/>
      <c r="B8" s="158"/>
      <c r="C8" s="158"/>
      <c r="D8" s="158"/>
      <c r="E8" s="158"/>
      <c r="F8" s="158"/>
      <c r="G8" s="158"/>
      <c r="H8" s="158"/>
      <c r="I8" s="158"/>
      <c r="J8" s="318"/>
      <c r="K8" s="318"/>
      <c r="L8" s="318"/>
      <c r="M8" s="318"/>
      <c r="N8" s="318"/>
      <c r="O8" s="318"/>
      <c r="P8" s="158"/>
    </row>
    <row r="9" spans="1:16" ht="1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</row>
    <row r="10" spans="1:16" ht="1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</row>
    <row r="11" spans="1:22" ht="18.75">
      <c r="A11" s="158"/>
      <c r="B11" s="158"/>
      <c r="C11" s="158"/>
      <c r="D11" s="322" t="s">
        <v>101</v>
      </c>
      <c r="E11" s="322"/>
      <c r="F11" s="322"/>
      <c r="G11" s="322"/>
      <c r="H11" s="322"/>
      <c r="I11" s="322"/>
      <c r="J11" s="322"/>
      <c r="K11" s="322"/>
      <c r="L11" s="160"/>
      <c r="M11" s="160"/>
      <c r="N11" s="160"/>
      <c r="O11" s="160"/>
      <c r="P11" s="160"/>
      <c r="Q11" s="4"/>
      <c r="R11" s="4"/>
      <c r="S11" s="4"/>
      <c r="T11" s="4"/>
      <c r="U11" s="4"/>
      <c r="V11" s="4"/>
    </row>
    <row r="12" spans="1:21" ht="15.75">
      <c r="A12" s="323" t="s">
        <v>102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161"/>
      <c r="Q12" s="5"/>
      <c r="R12" s="5"/>
      <c r="S12" s="5"/>
      <c r="T12" s="5"/>
      <c r="U12" s="5"/>
    </row>
    <row r="13" spans="1:21" ht="15.75">
      <c r="A13" s="323" t="s">
        <v>103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161"/>
      <c r="Q13" s="5"/>
      <c r="R13" s="5"/>
      <c r="S13" s="5"/>
      <c r="T13" s="5"/>
      <c r="U13" s="5"/>
    </row>
    <row r="14" spans="1:21" ht="15.75">
      <c r="A14" s="323" t="s">
        <v>104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161"/>
      <c r="Q14" s="5"/>
      <c r="R14" s="5"/>
      <c r="S14" s="5"/>
      <c r="T14" s="5"/>
      <c r="U14" s="5"/>
    </row>
    <row r="15" spans="1:16" ht="1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</row>
    <row r="16" spans="1:21" ht="15" customHeight="1">
      <c r="A16" s="321" t="s">
        <v>305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162"/>
      <c r="Q16" s="6"/>
      <c r="R16" s="6"/>
      <c r="S16" s="6"/>
      <c r="T16" s="6"/>
      <c r="U16" s="6"/>
    </row>
    <row r="17" spans="1:21" ht="15" customHeight="1">
      <c r="A17" s="321"/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162"/>
      <c r="Q17" s="6"/>
      <c r="R17" s="6"/>
      <c r="S17" s="6"/>
      <c r="T17" s="6"/>
      <c r="U17" s="6"/>
    </row>
    <row r="18" spans="1:21" ht="15" customHeight="1">
      <c r="A18" s="321"/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162"/>
      <c r="Q18" s="6"/>
      <c r="R18" s="6"/>
      <c r="S18" s="6"/>
      <c r="T18" s="6"/>
      <c r="U18" s="6"/>
    </row>
    <row r="19" spans="1:16" ht="1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</row>
    <row r="20" spans="1:16" ht="1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</row>
    <row r="21" spans="1:16" ht="1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</row>
    <row r="22" spans="1:16" ht="1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</row>
    <row r="23" spans="1:16" ht="15">
      <c r="A23" s="158"/>
      <c r="B23" s="158"/>
      <c r="C23" s="158"/>
      <c r="D23" s="158"/>
      <c r="E23" s="158"/>
      <c r="F23" s="158"/>
      <c r="G23" s="158"/>
      <c r="H23" s="158"/>
      <c r="I23" s="158"/>
      <c r="J23" s="317" t="s">
        <v>105</v>
      </c>
      <c r="K23" s="317"/>
      <c r="L23" s="317"/>
      <c r="M23" s="317"/>
      <c r="N23" s="317"/>
      <c r="O23" s="317"/>
      <c r="P23" s="317"/>
    </row>
    <row r="24" spans="1:16" ht="15">
      <c r="A24" s="158"/>
      <c r="B24" s="158"/>
      <c r="C24" s="158"/>
      <c r="D24" s="158"/>
      <c r="E24" s="158"/>
      <c r="F24" s="158"/>
      <c r="G24" s="158"/>
      <c r="H24" s="158"/>
      <c r="I24" s="158"/>
      <c r="J24" s="317" t="s">
        <v>344</v>
      </c>
      <c r="K24" s="317"/>
      <c r="L24" s="317"/>
      <c r="M24" s="317"/>
      <c r="N24" s="317"/>
      <c r="O24" s="317"/>
      <c r="P24" s="158"/>
    </row>
    <row r="25" spans="1:16" ht="15">
      <c r="A25" s="158"/>
      <c r="B25" s="158"/>
      <c r="C25" s="158"/>
      <c r="D25" s="158"/>
      <c r="E25" s="158"/>
      <c r="F25" s="158"/>
      <c r="G25" s="158"/>
      <c r="H25" s="158"/>
      <c r="I25" s="158"/>
      <c r="J25" s="317" t="s">
        <v>106</v>
      </c>
      <c r="K25" s="317"/>
      <c r="L25" s="317"/>
      <c r="M25" s="317"/>
      <c r="N25" s="317"/>
      <c r="O25" s="317"/>
      <c r="P25" s="158"/>
    </row>
    <row r="26" spans="1:16" ht="15">
      <c r="A26" s="158"/>
      <c r="B26" s="158"/>
      <c r="C26" s="158"/>
      <c r="D26" s="158"/>
      <c r="E26" s="158"/>
      <c r="F26" s="158"/>
      <c r="G26" s="158"/>
      <c r="H26" s="158"/>
      <c r="I26" s="158"/>
      <c r="J26" s="319" t="s">
        <v>107</v>
      </c>
      <c r="K26" s="319"/>
      <c r="L26" s="319"/>
      <c r="M26" s="319"/>
      <c r="N26" s="319"/>
      <c r="O26" s="319"/>
      <c r="P26" s="158"/>
    </row>
    <row r="27" spans="1:17" ht="15">
      <c r="A27" s="158"/>
      <c r="B27" s="158"/>
      <c r="C27" s="158"/>
      <c r="D27" s="158"/>
      <c r="E27" s="158"/>
      <c r="F27" s="158"/>
      <c r="G27" s="158"/>
      <c r="H27" s="158"/>
      <c r="I27" s="158"/>
      <c r="J27" s="319" t="s">
        <v>346</v>
      </c>
      <c r="K27" s="319"/>
      <c r="L27" s="319"/>
      <c r="M27" s="319"/>
      <c r="N27" s="319"/>
      <c r="O27" s="319"/>
      <c r="P27" s="163"/>
      <c r="Q27" s="7"/>
    </row>
    <row r="28" spans="1:16" ht="15">
      <c r="A28" s="158"/>
      <c r="B28" s="158"/>
      <c r="C28" s="158"/>
      <c r="D28" s="158"/>
      <c r="E28" s="158"/>
      <c r="F28" s="158"/>
      <c r="G28" s="158"/>
      <c r="H28" s="158"/>
      <c r="I28" s="158"/>
      <c r="J28" s="320" t="s">
        <v>363</v>
      </c>
      <c r="K28" s="320"/>
      <c r="L28" s="320"/>
      <c r="M28" s="320"/>
      <c r="N28" s="320"/>
      <c r="O28" s="320"/>
      <c r="P28" s="320"/>
    </row>
    <row r="29" spans="1:16" ht="15">
      <c r="A29" s="158"/>
      <c r="B29" s="158"/>
      <c r="C29" s="158"/>
      <c r="D29" s="158"/>
      <c r="E29" s="158"/>
      <c r="F29" s="158"/>
      <c r="G29" s="158"/>
      <c r="H29" s="158"/>
      <c r="I29" s="158"/>
      <c r="J29" s="317" t="s">
        <v>345</v>
      </c>
      <c r="K29" s="317"/>
      <c r="L29" s="317"/>
      <c r="M29" s="317"/>
      <c r="N29" s="317"/>
      <c r="O29" s="317"/>
      <c r="P29" s="317"/>
    </row>
    <row r="30" spans="1:16" ht="15">
      <c r="A30" s="158"/>
      <c r="B30" s="158"/>
      <c r="C30" s="158"/>
      <c r="D30" s="158"/>
      <c r="E30" s="158"/>
      <c r="F30" s="158"/>
      <c r="G30" s="158"/>
      <c r="H30" s="158"/>
      <c r="I30" s="158"/>
      <c r="J30" s="317"/>
      <c r="K30" s="317"/>
      <c r="L30" s="317"/>
      <c r="M30" s="317"/>
      <c r="N30" s="317"/>
      <c r="O30" s="317"/>
      <c r="P30" s="317"/>
    </row>
    <row r="31" spans="1:16" ht="15">
      <c r="A31" s="158"/>
      <c r="B31" s="158"/>
      <c r="C31" s="158"/>
      <c r="D31" s="158"/>
      <c r="E31" s="158"/>
      <c r="F31" s="158"/>
      <c r="G31" s="158"/>
      <c r="H31" s="158"/>
      <c r="I31" s="158"/>
      <c r="J31" s="238"/>
      <c r="K31" s="238"/>
      <c r="L31" s="238"/>
      <c r="M31" s="238"/>
      <c r="N31" s="238"/>
      <c r="O31" s="238"/>
      <c r="P31" s="238"/>
    </row>
  </sheetData>
  <sheetProtection/>
  <mergeCells count="24">
    <mergeCell ref="A1:D1"/>
    <mergeCell ref="A4:E4"/>
    <mergeCell ref="A14:O14"/>
    <mergeCell ref="A3:E3"/>
    <mergeCell ref="A6:E6"/>
    <mergeCell ref="K3:O3"/>
    <mergeCell ref="H1:O1"/>
    <mergeCell ref="J2:O2"/>
    <mergeCell ref="A16:O18"/>
    <mergeCell ref="D11:K11"/>
    <mergeCell ref="A12:O12"/>
    <mergeCell ref="A13:O13"/>
    <mergeCell ref="A5:E5"/>
    <mergeCell ref="L6:O6"/>
    <mergeCell ref="J30:P30"/>
    <mergeCell ref="J7:O7"/>
    <mergeCell ref="J8:O8"/>
    <mergeCell ref="J23:P23"/>
    <mergeCell ref="J29:P29"/>
    <mergeCell ref="J24:O24"/>
    <mergeCell ref="J25:O25"/>
    <mergeCell ref="J26:O26"/>
    <mergeCell ref="J27:O27"/>
    <mergeCell ref="J28:P2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A1" sqref="A1:I12"/>
    </sheetView>
  </sheetViews>
  <sheetFormatPr defaultColWidth="9.140625" defaultRowHeight="15"/>
  <cols>
    <col min="1" max="1" width="9.140625" style="0" customWidth="1"/>
    <col min="2" max="3" width="17.8515625" style="0" customWidth="1"/>
    <col min="4" max="4" width="18.57421875" style="0" customWidth="1"/>
    <col min="5" max="6" width="11.00390625" style="0" customWidth="1"/>
    <col min="7" max="7" width="12.00390625" style="0" customWidth="1"/>
    <col min="8" max="8" width="11.421875" style="0" customWidth="1"/>
    <col min="9" max="9" width="14.140625" style="0" customWidth="1"/>
  </cols>
  <sheetData>
    <row r="2" spans="1:16" ht="14.25">
      <c r="A2" s="331" t="s">
        <v>108</v>
      </c>
      <c r="B2" s="331"/>
      <c r="C2" s="331"/>
      <c r="D2" s="331"/>
      <c r="E2" s="331"/>
      <c r="F2" s="331"/>
      <c r="G2" s="331"/>
      <c r="H2" s="331"/>
      <c r="I2" s="331"/>
      <c r="J2" s="93"/>
      <c r="K2" s="93"/>
      <c r="L2" s="93"/>
      <c r="M2" s="93"/>
      <c r="N2" s="93"/>
      <c r="O2" s="93"/>
      <c r="P2" s="93"/>
    </row>
    <row r="3" spans="1:16" ht="15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26.25">
      <c r="A4" s="332" t="s">
        <v>109</v>
      </c>
      <c r="B4" s="335" t="s">
        <v>110</v>
      </c>
      <c r="C4" s="335" t="s">
        <v>1</v>
      </c>
      <c r="D4" s="338" t="s">
        <v>111</v>
      </c>
      <c r="E4" s="339"/>
      <c r="F4" s="335" t="s">
        <v>112</v>
      </c>
      <c r="G4" s="63" t="s">
        <v>113</v>
      </c>
      <c r="H4" s="332" t="s">
        <v>114</v>
      </c>
      <c r="I4" s="60" t="s">
        <v>115</v>
      </c>
      <c r="J4" s="66"/>
      <c r="K4" s="66"/>
      <c r="L4" s="66"/>
      <c r="M4" s="66"/>
      <c r="N4" s="66"/>
      <c r="O4" s="66"/>
      <c r="P4" s="66"/>
    </row>
    <row r="5" spans="1:16" ht="15" thickBot="1">
      <c r="A5" s="333"/>
      <c r="B5" s="336"/>
      <c r="C5" s="336"/>
      <c r="D5" s="340"/>
      <c r="E5" s="341"/>
      <c r="F5" s="336"/>
      <c r="G5" s="8" t="s">
        <v>116</v>
      </c>
      <c r="H5" s="333"/>
      <c r="I5" s="61" t="s">
        <v>117</v>
      </c>
      <c r="J5" s="66"/>
      <c r="K5" s="66"/>
      <c r="L5" s="66"/>
      <c r="M5" s="66"/>
      <c r="N5" s="66"/>
      <c r="O5" s="66"/>
      <c r="P5" s="66"/>
    </row>
    <row r="6" spans="1:16" ht="27" thickBot="1">
      <c r="A6" s="334"/>
      <c r="B6" s="337"/>
      <c r="C6" s="337"/>
      <c r="D6" s="64" t="s">
        <v>118</v>
      </c>
      <c r="E6" s="64" t="s">
        <v>119</v>
      </c>
      <c r="F6" s="337"/>
      <c r="G6" s="64" t="s">
        <v>120</v>
      </c>
      <c r="H6" s="334"/>
      <c r="I6" s="67"/>
      <c r="J6" s="66"/>
      <c r="K6" s="66"/>
      <c r="L6" s="66"/>
      <c r="M6" s="66"/>
      <c r="N6" s="66"/>
      <c r="O6" s="66"/>
      <c r="P6" s="66"/>
    </row>
    <row r="7" spans="1:16" ht="15" thickBot="1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2">
        <v>9</v>
      </c>
      <c r="J7" s="66"/>
      <c r="K7" s="66"/>
      <c r="L7" s="66"/>
      <c r="M7" s="66"/>
      <c r="N7" s="66"/>
      <c r="O7" s="66"/>
      <c r="P7" s="66"/>
    </row>
    <row r="8" spans="1:16" ht="23.25" customHeight="1" thickBot="1">
      <c r="A8" s="68" t="s">
        <v>121</v>
      </c>
      <c r="B8" s="68" t="s">
        <v>122</v>
      </c>
      <c r="C8" s="68" t="s">
        <v>123</v>
      </c>
      <c r="D8" s="68" t="s">
        <v>123</v>
      </c>
      <c r="E8" s="68" t="s">
        <v>123</v>
      </c>
      <c r="F8" s="68">
        <v>2</v>
      </c>
      <c r="G8" s="68" t="s">
        <v>123</v>
      </c>
      <c r="H8" s="68">
        <v>11</v>
      </c>
      <c r="I8" s="69">
        <v>52</v>
      </c>
      <c r="J8" s="66"/>
      <c r="K8" s="66"/>
      <c r="L8" s="66"/>
      <c r="M8" s="66"/>
      <c r="N8" s="66"/>
      <c r="O8" s="66"/>
      <c r="P8" s="66"/>
    </row>
    <row r="9" spans="1:16" ht="31.5" customHeight="1" thickBot="1">
      <c r="A9" s="68" t="s">
        <v>124</v>
      </c>
      <c r="B9" s="68" t="s">
        <v>347</v>
      </c>
      <c r="C9" s="68" t="s">
        <v>321</v>
      </c>
      <c r="D9" s="68" t="s">
        <v>348</v>
      </c>
      <c r="E9" s="68" t="s">
        <v>123</v>
      </c>
      <c r="F9" s="68">
        <v>2</v>
      </c>
      <c r="G9" s="68" t="s">
        <v>123</v>
      </c>
      <c r="H9" s="68">
        <v>10.5</v>
      </c>
      <c r="I9" s="69">
        <v>52</v>
      </c>
      <c r="J9" s="66"/>
      <c r="K9" s="66"/>
      <c r="L9" s="66"/>
      <c r="M9" s="66"/>
      <c r="N9" s="66"/>
      <c r="O9" s="66"/>
      <c r="P9" s="66"/>
    </row>
    <row r="10" spans="1:16" ht="21" customHeight="1" thickBot="1">
      <c r="A10" s="68" t="s">
        <v>125</v>
      </c>
      <c r="B10" s="68" t="s">
        <v>347</v>
      </c>
      <c r="C10" s="68" t="s">
        <v>349</v>
      </c>
      <c r="D10" s="68">
        <v>0</v>
      </c>
      <c r="E10" s="68" t="s">
        <v>123</v>
      </c>
      <c r="F10" s="68">
        <v>2</v>
      </c>
      <c r="G10" s="68" t="s">
        <v>123</v>
      </c>
      <c r="H10" s="68">
        <v>10.5</v>
      </c>
      <c r="I10" s="69">
        <v>52</v>
      </c>
      <c r="J10" s="66"/>
      <c r="K10" s="66"/>
      <c r="L10" s="66"/>
      <c r="M10" s="66"/>
      <c r="N10" s="66"/>
      <c r="O10" s="66"/>
      <c r="P10" s="66"/>
    </row>
    <row r="11" spans="1:16" ht="20.25" customHeight="1" thickBot="1">
      <c r="A11" s="68" t="s">
        <v>126</v>
      </c>
      <c r="B11" s="68" t="s">
        <v>320</v>
      </c>
      <c r="C11" s="68" t="s">
        <v>465</v>
      </c>
      <c r="D11" s="68" t="s">
        <v>466</v>
      </c>
      <c r="E11" s="68" t="s">
        <v>127</v>
      </c>
      <c r="F11" s="68">
        <v>1</v>
      </c>
      <c r="G11" s="68" t="s">
        <v>128</v>
      </c>
      <c r="H11" s="68">
        <v>2</v>
      </c>
      <c r="I11" s="69">
        <v>43</v>
      </c>
      <c r="J11" s="66"/>
      <c r="K11" s="66"/>
      <c r="L11" s="66"/>
      <c r="M11" s="66"/>
      <c r="N11" s="66"/>
      <c r="O11" s="66"/>
      <c r="P11" s="66"/>
    </row>
    <row r="12" spans="1:16" ht="21" customHeight="1" thickBot="1">
      <c r="A12" s="68" t="s">
        <v>2</v>
      </c>
      <c r="B12" s="64" t="s">
        <v>129</v>
      </c>
      <c r="C12" s="64" t="s">
        <v>467</v>
      </c>
      <c r="D12" s="64" t="s">
        <v>468</v>
      </c>
      <c r="E12" s="64" t="s">
        <v>127</v>
      </c>
      <c r="F12" s="64">
        <v>7</v>
      </c>
      <c r="G12" s="64" t="s">
        <v>128</v>
      </c>
      <c r="H12" s="64">
        <v>34</v>
      </c>
      <c r="I12" s="62">
        <v>199</v>
      </c>
      <c r="J12" s="66"/>
      <c r="K12" s="66"/>
      <c r="L12" s="66"/>
      <c r="M12" s="66"/>
      <c r="N12" s="66"/>
      <c r="O12" s="66"/>
      <c r="P12" s="66"/>
    </row>
    <row r="22" ht="14.25">
      <c r="M22" t="s">
        <v>158</v>
      </c>
    </row>
  </sheetData>
  <sheetProtection/>
  <mergeCells count="7">
    <mergeCell ref="A2:I2"/>
    <mergeCell ref="A4:A6"/>
    <mergeCell ref="B4:B6"/>
    <mergeCell ref="C4:C6"/>
    <mergeCell ref="D4:E5"/>
    <mergeCell ref="F4:F6"/>
    <mergeCell ref="H4:H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BJ18"/>
  <sheetViews>
    <sheetView zoomScalePageLayoutView="0" workbookViewId="0" topLeftCell="A1">
      <selection activeCell="D1" sqref="C1:BJ18"/>
    </sheetView>
  </sheetViews>
  <sheetFormatPr defaultColWidth="9.140625" defaultRowHeight="15"/>
  <cols>
    <col min="1" max="1" width="2.421875" style="0" customWidth="1"/>
    <col min="2" max="2" width="1.1484375" style="0" customWidth="1"/>
    <col min="3" max="4" width="2.7109375" style="0" customWidth="1"/>
    <col min="5" max="5" width="2.8515625" style="0" customWidth="1"/>
    <col min="6" max="6" width="3.421875" style="0" customWidth="1"/>
    <col min="7" max="7" width="2.421875" style="0" customWidth="1"/>
    <col min="8" max="8" width="2.28125" style="0" customWidth="1"/>
    <col min="9" max="11" width="3.00390625" style="0" customWidth="1"/>
    <col min="12" max="12" width="2.140625" style="0" customWidth="1"/>
    <col min="13" max="15" width="2.7109375" style="0" customWidth="1"/>
    <col min="16" max="16" width="2.8515625" style="0" customWidth="1"/>
    <col min="17" max="17" width="2.57421875" style="0" customWidth="1"/>
    <col min="18" max="18" width="2.421875" style="0" customWidth="1"/>
    <col min="19" max="19" width="2.57421875" style="0" customWidth="1"/>
    <col min="20" max="20" width="3.00390625" style="0" customWidth="1"/>
    <col min="21" max="21" width="2.28125" style="0" customWidth="1"/>
    <col min="22" max="22" width="2.57421875" style="0" customWidth="1"/>
    <col min="23" max="23" width="3.140625" style="0" customWidth="1"/>
    <col min="24" max="25" width="2.421875" style="0" customWidth="1"/>
    <col min="26" max="26" width="2.7109375" style="0" customWidth="1"/>
    <col min="27" max="27" width="2.421875" style="0" customWidth="1"/>
    <col min="28" max="29" width="2.28125" style="0" customWidth="1"/>
    <col min="30" max="30" width="2.140625" style="0" customWidth="1"/>
    <col min="31" max="32" width="2.00390625" style="0" customWidth="1"/>
    <col min="33" max="33" width="2.57421875" style="0" customWidth="1"/>
    <col min="34" max="34" width="2.00390625" style="0" customWidth="1"/>
    <col min="35" max="36" width="2.28125" style="0" customWidth="1"/>
    <col min="37" max="37" width="1.1484375" style="0" customWidth="1"/>
    <col min="38" max="38" width="2.00390625" style="0" customWidth="1"/>
    <col min="39" max="39" width="2.7109375" style="0" customWidth="1"/>
    <col min="40" max="41" width="0.13671875" style="0" hidden="1" customWidth="1"/>
    <col min="42" max="42" width="2.140625" style="0" customWidth="1"/>
    <col min="43" max="43" width="2.57421875" style="0" customWidth="1"/>
    <col min="44" max="44" width="2.140625" style="0" customWidth="1"/>
    <col min="45" max="45" width="0.9921875" style="0" customWidth="1"/>
    <col min="46" max="46" width="2.28125" style="0" customWidth="1"/>
    <col min="47" max="47" width="0.42578125" style="0" customWidth="1"/>
    <col min="48" max="48" width="0.85546875" style="0" hidden="1" customWidth="1"/>
    <col min="49" max="49" width="3.140625" style="0" customWidth="1"/>
    <col min="50" max="50" width="2.8515625" style="0" customWidth="1"/>
    <col min="51" max="51" width="2.7109375" style="0" customWidth="1"/>
    <col min="52" max="52" width="0.9921875" style="0" customWidth="1"/>
    <col min="53" max="53" width="2.00390625" style="0" customWidth="1"/>
    <col min="54" max="54" width="2.140625" style="0" customWidth="1"/>
    <col min="55" max="55" width="2.28125" style="0" customWidth="1"/>
    <col min="56" max="56" width="2.421875" style="0" customWidth="1"/>
    <col min="57" max="57" width="2.140625" style="0" customWidth="1"/>
    <col min="58" max="58" width="2.28125" style="0" customWidth="1"/>
    <col min="59" max="59" width="3.28125" style="0" customWidth="1"/>
    <col min="60" max="60" width="2.8515625" style="0" customWidth="1"/>
    <col min="61" max="61" width="3.00390625" style="0" customWidth="1"/>
    <col min="62" max="62" width="2.7109375" style="0" customWidth="1"/>
  </cols>
  <sheetData>
    <row r="1" spans="4:61" ht="14.25">
      <c r="D1" s="414" t="s">
        <v>145</v>
      </c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9"/>
      <c r="BB1" s="9"/>
      <c r="BC1" s="9"/>
      <c r="BD1" s="9"/>
      <c r="BE1" s="9"/>
      <c r="BF1" s="9"/>
      <c r="BG1" s="9"/>
      <c r="BH1" s="9"/>
      <c r="BI1" s="9"/>
    </row>
    <row r="2" spans="4:61" ht="14.25"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  <c r="AR2" s="414"/>
      <c r="AS2" s="414"/>
      <c r="AT2" s="414"/>
      <c r="AU2" s="414"/>
      <c r="AV2" s="414"/>
      <c r="AW2" s="414"/>
      <c r="AX2" s="414"/>
      <c r="AY2" s="414"/>
      <c r="AZ2" s="414"/>
      <c r="BA2" s="9"/>
      <c r="BB2" s="9"/>
      <c r="BC2" s="9"/>
      <c r="BD2" s="9"/>
      <c r="BE2" s="9"/>
      <c r="BF2" s="9"/>
      <c r="BG2" s="9"/>
      <c r="BH2" s="9"/>
      <c r="BI2" s="9"/>
    </row>
    <row r="3" spans="4:61" ht="6.75" customHeight="1"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9"/>
      <c r="BB3" s="9"/>
      <c r="BC3" s="9"/>
      <c r="BD3" s="9"/>
      <c r="BE3" s="9"/>
      <c r="BF3" s="9"/>
      <c r="BG3" s="9"/>
      <c r="BH3" s="9"/>
      <c r="BI3" s="9"/>
    </row>
    <row r="4" spans="3:62" ht="15" customHeight="1">
      <c r="C4" s="388" t="s">
        <v>130</v>
      </c>
      <c r="D4" s="389"/>
      <c r="E4" s="389"/>
      <c r="F4" s="390"/>
      <c r="G4" s="366" t="s">
        <v>383</v>
      </c>
      <c r="H4" s="388" t="s">
        <v>131</v>
      </c>
      <c r="I4" s="389"/>
      <c r="J4" s="390"/>
      <c r="K4" s="366" t="s">
        <v>386</v>
      </c>
      <c r="L4" s="415" t="s">
        <v>132</v>
      </c>
      <c r="M4" s="415"/>
      <c r="N4" s="415"/>
      <c r="O4" s="415"/>
      <c r="P4" s="388" t="s">
        <v>133</v>
      </c>
      <c r="Q4" s="389"/>
      <c r="R4" s="389"/>
      <c r="S4" s="390"/>
      <c r="T4" s="366" t="s">
        <v>401</v>
      </c>
      <c r="U4" s="297" t="s">
        <v>134</v>
      </c>
      <c r="V4" s="297"/>
      <c r="W4" s="297"/>
      <c r="X4" s="366" t="s">
        <v>405</v>
      </c>
      <c r="Y4" s="297" t="s">
        <v>135</v>
      </c>
      <c r="Z4" s="297"/>
      <c r="AA4" s="297"/>
      <c r="AB4" s="366" t="s">
        <v>408</v>
      </c>
      <c r="AC4" s="388" t="s">
        <v>136</v>
      </c>
      <c r="AD4" s="389"/>
      <c r="AE4" s="389"/>
      <c r="AF4" s="390"/>
      <c r="AG4" s="366" t="s">
        <v>412</v>
      </c>
      <c r="AH4" s="388" t="s">
        <v>137</v>
      </c>
      <c r="AI4" s="389"/>
      <c r="AJ4" s="390"/>
      <c r="AK4" s="379" t="s">
        <v>414</v>
      </c>
      <c r="AL4" s="381"/>
      <c r="AM4" s="388" t="s">
        <v>138</v>
      </c>
      <c r="AN4" s="389"/>
      <c r="AO4" s="389"/>
      <c r="AP4" s="389"/>
      <c r="AQ4" s="389"/>
      <c r="AR4" s="389"/>
      <c r="AS4" s="390"/>
      <c r="AT4" s="388" t="s">
        <v>139</v>
      </c>
      <c r="AU4" s="389"/>
      <c r="AV4" s="389"/>
      <c r="AW4" s="389"/>
      <c r="AX4" s="389"/>
      <c r="AY4" s="389"/>
      <c r="AZ4" s="390"/>
      <c r="BA4" s="406" t="s">
        <v>422</v>
      </c>
      <c r="BB4" s="407"/>
      <c r="BC4" s="388" t="s">
        <v>140</v>
      </c>
      <c r="BD4" s="389"/>
      <c r="BE4" s="390"/>
      <c r="BF4" s="366" t="s">
        <v>425</v>
      </c>
      <c r="BG4" s="388" t="s">
        <v>141</v>
      </c>
      <c r="BH4" s="389"/>
      <c r="BI4" s="389"/>
      <c r="BJ4" s="390"/>
    </row>
    <row r="5" spans="3:62" ht="15" customHeight="1">
      <c r="C5" s="391" t="s">
        <v>392</v>
      </c>
      <c r="D5" s="394" t="s">
        <v>393</v>
      </c>
      <c r="E5" s="397" t="s">
        <v>381</v>
      </c>
      <c r="F5" s="397" t="s">
        <v>382</v>
      </c>
      <c r="G5" s="367"/>
      <c r="H5" s="400" t="s">
        <v>384</v>
      </c>
      <c r="I5" s="403" t="s">
        <v>396</v>
      </c>
      <c r="J5" s="403" t="s">
        <v>385</v>
      </c>
      <c r="K5" s="367"/>
      <c r="L5" s="367" t="s">
        <v>387</v>
      </c>
      <c r="M5" s="367" t="s">
        <v>390</v>
      </c>
      <c r="N5" s="367" t="s">
        <v>388</v>
      </c>
      <c r="O5" s="366" t="s">
        <v>397</v>
      </c>
      <c r="P5" s="366" t="s">
        <v>398</v>
      </c>
      <c r="Q5" s="369" t="s">
        <v>399</v>
      </c>
      <c r="R5" s="366" t="s">
        <v>400</v>
      </c>
      <c r="S5" s="366" t="s">
        <v>394</v>
      </c>
      <c r="T5" s="367"/>
      <c r="U5" s="366" t="s">
        <v>402</v>
      </c>
      <c r="V5" s="366" t="s">
        <v>403</v>
      </c>
      <c r="W5" s="366" t="s">
        <v>404</v>
      </c>
      <c r="X5" s="367"/>
      <c r="Y5" s="366" t="s">
        <v>406</v>
      </c>
      <c r="Z5" s="366" t="s">
        <v>407</v>
      </c>
      <c r="AA5" s="366" t="s">
        <v>389</v>
      </c>
      <c r="AB5" s="367"/>
      <c r="AC5" s="366" t="s">
        <v>409</v>
      </c>
      <c r="AD5" s="366" t="s">
        <v>410</v>
      </c>
      <c r="AE5" s="366" t="s">
        <v>389</v>
      </c>
      <c r="AF5" s="366" t="s">
        <v>411</v>
      </c>
      <c r="AG5" s="367"/>
      <c r="AH5" s="366" t="s">
        <v>391</v>
      </c>
      <c r="AI5" s="366" t="s">
        <v>413</v>
      </c>
      <c r="AJ5" s="366" t="s">
        <v>395</v>
      </c>
      <c r="AK5" s="382"/>
      <c r="AL5" s="384"/>
      <c r="AM5" s="366" t="s">
        <v>415</v>
      </c>
      <c r="AN5" s="379" t="s">
        <v>416</v>
      </c>
      <c r="AO5" s="380"/>
      <c r="AP5" s="381"/>
      <c r="AQ5" s="366" t="s">
        <v>417</v>
      </c>
      <c r="AR5" s="379" t="s">
        <v>418</v>
      </c>
      <c r="AS5" s="381"/>
      <c r="AT5" s="379" t="s">
        <v>419</v>
      </c>
      <c r="AU5" s="380"/>
      <c r="AV5" s="381"/>
      <c r="AW5" s="412" t="s">
        <v>420</v>
      </c>
      <c r="AX5" s="366" t="s">
        <v>421</v>
      </c>
      <c r="AY5" s="379" t="s">
        <v>394</v>
      </c>
      <c r="AZ5" s="381"/>
      <c r="BA5" s="408"/>
      <c r="BB5" s="409"/>
      <c r="BC5" s="366" t="s">
        <v>423</v>
      </c>
      <c r="BD5" s="366" t="s">
        <v>413</v>
      </c>
      <c r="BE5" s="366" t="s">
        <v>424</v>
      </c>
      <c r="BF5" s="367"/>
      <c r="BG5" s="366" t="s">
        <v>426</v>
      </c>
      <c r="BH5" s="369" t="s">
        <v>427</v>
      </c>
      <c r="BI5" s="366" t="s">
        <v>388</v>
      </c>
      <c r="BJ5" s="366" t="s">
        <v>428</v>
      </c>
    </row>
    <row r="6" spans="3:62" ht="14.25">
      <c r="C6" s="392"/>
      <c r="D6" s="395"/>
      <c r="E6" s="398"/>
      <c r="F6" s="398"/>
      <c r="G6" s="367"/>
      <c r="H6" s="401"/>
      <c r="I6" s="404"/>
      <c r="J6" s="404"/>
      <c r="K6" s="367"/>
      <c r="L6" s="367"/>
      <c r="M6" s="367"/>
      <c r="N6" s="367"/>
      <c r="O6" s="367"/>
      <c r="P6" s="367"/>
      <c r="Q6" s="370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82"/>
      <c r="AL6" s="384"/>
      <c r="AM6" s="367"/>
      <c r="AN6" s="382"/>
      <c r="AO6" s="383"/>
      <c r="AP6" s="384"/>
      <c r="AQ6" s="367"/>
      <c r="AR6" s="382"/>
      <c r="AS6" s="384"/>
      <c r="AT6" s="382"/>
      <c r="AU6" s="383"/>
      <c r="AV6" s="384"/>
      <c r="AW6" s="367"/>
      <c r="AX6" s="367"/>
      <c r="AY6" s="382"/>
      <c r="AZ6" s="384"/>
      <c r="BA6" s="408"/>
      <c r="BB6" s="409"/>
      <c r="BC6" s="367"/>
      <c r="BD6" s="367"/>
      <c r="BE6" s="367"/>
      <c r="BF6" s="367"/>
      <c r="BG6" s="367"/>
      <c r="BH6" s="370"/>
      <c r="BI6" s="367"/>
      <c r="BJ6" s="367"/>
    </row>
    <row r="7" spans="3:62" ht="36" customHeight="1">
      <c r="C7" s="393"/>
      <c r="D7" s="396"/>
      <c r="E7" s="399"/>
      <c r="F7" s="399"/>
      <c r="G7" s="368"/>
      <c r="H7" s="402"/>
      <c r="I7" s="405"/>
      <c r="J7" s="405"/>
      <c r="K7" s="368"/>
      <c r="L7" s="368"/>
      <c r="M7" s="368"/>
      <c r="N7" s="368"/>
      <c r="O7" s="368"/>
      <c r="P7" s="368"/>
      <c r="Q7" s="371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85"/>
      <c r="AL7" s="387"/>
      <c r="AM7" s="368"/>
      <c r="AN7" s="385"/>
      <c r="AO7" s="386"/>
      <c r="AP7" s="387"/>
      <c r="AQ7" s="368"/>
      <c r="AR7" s="385"/>
      <c r="AS7" s="387"/>
      <c r="AT7" s="385"/>
      <c r="AU7" s="386"/>
      <c r="AV7" s="387"/>
      <c r="AW7" s="368"/>
      <c r="AX7" s="368"/>
      <c r="AY7" s="385"/>
      <c r="AZ7" s="387"/>
      <c r="BA7" s="410"/>
      <c r="BB7" s="411"/>
      <c r="BC7" s="368"/>
      <c r="BD7" s="368"/>
      <c r="BE7" s="368"/>
      <c r="BF7" s="368"/>
      <c r="BG7" s="368"/>
      <c r="BH7" s="371"/>
      <c r="BI7" s="368"/>
      <c r="BJ7" s="368"/>
    </row>
    <row r="8" spans="3:62" ht="34.5" customHeight="1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288">
        <v>16</v>
      </c>
      <c r="S8" s="12" t="s">
        <v>143</v>
      </c>
      <c r="T8" s="11" t="s">
        <v>142</v>
      </c>
      <c r="U8" s="11" t="s">
        <v>142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372"/>
      <c r="AL8" s="373"/>
      <c r="AM8" s="10"/>
      <c r="AN8" s="372"/>
      <c r="AO8" s="374"/>
      <c r="AP8" s="373"/>
      <c r="AQ8" s="10"/>
      <c r="AR8" s="372"/>
      <c r="AS8" s="373"/>
      <c r="AT8" s="372"/>
      <c r="AU8" s="374"/>
      <c r="AV8" s="373"/>
      <c r="AW8" s="70"/>
      <c r="AX8" s="70">
        <v>23</v>
      </c>
      <c r="AY8" s="375" t="s">
        <v>143</v>
      </c>
      <c r="AZ8" s="376"/>
      <c r="BA8" s="377" t="s">
        <v>142</v>
      </c>
      <c r="BB8" s="378"/>
      <c r="BC8" s="300" t="s">
        <v>142</v>
      </c>
      <c r="BD8" s="300" t="s">
        <v>142</v>
      </c>
      <c r="BE8" s="300" t="s">
        <v>142</v>
      </c>
      <c r="BF8" s="300" t="s">
        <v>142</v>
      </c>
      <c r="BG8" s="300" t="s">
        <v>142</v>
      </c>
      <c r="BH8" s="300" t="s">
        <v>142</v>
      </c>
      <c r="BI8" s="300" t="s">
        <v>142</v>
      </c>
      <c r="BJ8" s="298" t="s">
        <v>142</v>
      </c>
    </row>
    <row r="9" spans="3:62" ht="96" customHeight="1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288">
        <v>16</v>
      </c>
      <c r="S9" s="12" t="s">
        <v>143</v>
      </c>
      <c r="T9" s="11" t="s">
        <v>142</v>
      </c>
      <c r="U9" s="11" t="s">
        <v>142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353"/>
      <c r="AL9" s="354"/>
      <c r="AM9" s="288">
        <v>17</v>
      </c>
      <c r="AN9" s="355" t="s">
        <v>367</v>
      </c>
      <c r="AO9" s="356"/>
      <c r="AP9" s="357"/>
      <c r="AQ9" s="15" t="s">
        <v>146</v>
      </c>
      <c r="AR9" s="358" t="s">
        <v>146</v>
      </c>
      <c r="AS9" s="359"/>
      <c r="AT9" s="358" t="s">
        <v>368</v>
      </c>
      <c r="AU9" s="360"/>
      <c r="AV9" s="359"/>
      <c r="AW9" s="16" t="s">
        <v>76</v>
      </c>
      <c r="AX9" s="16" t="s">
        <v>76</v>
      </c>
      <c r="AY9" s="16" t="s">
        <v>76</v>
      </c>
      <c r="AZ9" s="361" t="s">
        <v>143</v>
      </c>
      <c r="BA9" s="362"/>
      <c r="BB9" s="298" t="s">
        <v>142</v>
      </c>
      <c r="BC9" s="298" t="s">
        <v>142</v>
      </c>
      <c r="BD9" s="301" t="s">
        <v>142</v>
      </c>
      <c r="BE9" s="301" t="s">
        <v>142</v>
      </c>
      <c r="BF9" s="301" t="s">
        <v>142</v>
      </c>
      <c r="BG9" s="301" t="s">
        <v>142</v>
      </c>
      <c r="BH9" s="301" t="s">
        <v>142</v>
      </c>
      <c r="BI9" s="301" t="s">
        <v>142</v>
      </c>
      <c r="BJ9" s="302" t="s">
        <v>142</v>
      </c>
    </row>
    <row r="10" spans="3:62" ht="78.75" customHeight="1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88">
        <v>16</v>
      </c>
      <c r="S10" s="12" t="s">
        <v>143</v>
      </c>
      <c r="T10" s="11" t="s">
        <v>142</v>
      </c>
      <c r="U10" s="11" t="s">
        <v>142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72"/>
      <c r="AH10" s="143"/>
      <c r="AI10" s="144"/>
      <c r="AJ10" s="143"/>
      <c r="AK10" s="363"/>
      <c r="AL10" s="364"/>
      <c r="AM10" s="287">
        <v>17</v>
      </c>
      <c r="AN10" s="363" t="s">
        <v>369</v>
      </c>
      <c r="AO10" s="365"/>
      <c r="AP10" s="364"/>
      <c r="AQ10" s="15" t="s">
        <v>287</v>
      </c>
      <c r="AR10" s="358" t="s">
        <v>370</v>
      </c>
      <c r="AS10" s="359"/>
      <c r="AT10" s="358" t="s">
        <v>288</v>
      </c>
      <c r="AU10" s="360"/>
      <c r="AV10" s="359"/>
      <c r="AW10" s="15" t="s">
        <v>288</v>
      </c>
      <c r="AX10" s="15" t="s">
        <v>288</v>
      </c>
      <c r="AY10" s="15" t="s">
        <v>288</v>
      </c>
      <c r="AZ10" s="361" t="s">
        <v>143</v>
      </c>
      <c r="BA10" s="362"/>
      <c r="BB10" s="302" t="s">
        <v>142</v>
      </c>
      <c r="BC10" s="302" t="s">
        <v>142</v>
      </c>
      <c r="BD10" s="302" t="s">
        <v>142</v>
      </c>
      <c r="BE10" s="302" t="s">
        <v>142</v>
      </c>
      <c r="BF10" s="302" t="s">
        <v>142</v>
      </c>
      <c r="BG10" s="302" t="s">
        <v>142</v>
      </c>
      <c r="BH10" s="302" t="s">
        <v>142</v>
      </c>
      <c r="BI10" s="302" t="s">
        <v>142</v>
      </c>
      <c r="BJ10" s="302" t="s">
        <v>142</v>
      </c>
    </row>
    <row r="11" spans="3:62" ht="66.75" customHeight="1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289">
        <v>13</v>
      </c>
      <c r="P11" s="150" t="s">
        <v>287</v>
      </c>
      <c r="Q11" s="150" t="s">
        <v>287</v>
      </c>
      <c r="R11" s="150" t="s">
        <v>287</v>
      </c>
      <c r="S11" s="151" t="s">
        <v>287</v>
      </c>
      <c r="T11" s="11" t="s">
        <v>142</v>
      </c>
      <c r="U11" s="11" t="s">
        <v>142</v>
      </c>
      <c r="V11" s="10"/>
      <c r="W11" s="10"/>
      <c r="X11" s="10"/>
      <c r="Y11" s="290">
        <v>4</v>
      </c>
      <c r="Z11" s="233" t="s">
        <v>65</v>
      </c>
      <c r="AA11" s="234" t="s">
        <v>65</v>
      </c>
      <c r="AB11" s="16" t="s">
        <v>159</v>
      </c>
      <c r="AC11" s="16" t="s">
        <v>159</v>
      </c>
      <c r="AD11" s="16" t="s">
        <v>69</v>
      </c>
      <c r="AE11" s="16" t="s">
        <v>69</v>
      </c>
      <c r="AF11" s="16" t="s">
        <v>322</v>
      </c>
      <c r="AG11" s="16" t="s">
        <v>469</v>
      </c>
      <c r="AH11" s="16" t="s">
        <v>291</v>
      </c>
      <c r="AI11" s="71" t="s">
        <v>143</v>
      </c>
      <c r="AJ11" s="303" t="s">
        <v>144</v>
      </c>
      <c r="AK11" s="342" t="s">
        <v>144</v>
      </c>
      <c r="AL11" s="343"/>
      <c r="AM11" s="303" t="s">
        <v>144</v>
      </c>
      <c r="AN11" s="344" t="s">
        <v>144</v>
      </c>
      <c r="AO11" s="345"/>
      <c r="AP11" s="346"/>
      <c r="AQ11" s="304" t="s">
        <v>77</v>
      </c>
      <c r="AR11" s="347" t="s">
        <v>77</v>
      </c>
      <c r="AS11" s="348"/>
      <c r="AT11" s="349" t="s">
        <v>77</v>
      </c>
      <c r="AU11" s="350"/>
      <c r="AV11" s="351"/>
      <c r="AW11" s="305" t="s">
        <v>77</v>
      </c>
      <c r="AX11" s="305" t="s">
        <v>77</v>
      </c>
      <c r="AY11" s="413" t="s">
        <v>77</v>
      </c>
      <c r="AZ11" s="413"/>
      <c r="BA11" s="299"/>
      <c r="BB11" s="14"/>
      <c r="BC11" s="10"/>
      <c r="BD11" s="10"/>
      <c r="BE11" s="10"/>
      <c r="BF11" s="10"/>
      <c r="BG11" s="10"/>
      <c r="BH11" s="10"/>
      <c r="BI11" s="10"/>
      <c r="BJ11" s="10"/>
    </row>
    <row r="12" spans="6:50" ht="14.25">
      <c r="F12" s="145"/>
      <c r="G12" s="284" t="s">
        <v>470</v>
      </c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U12" s="138"/>
      <c r="AV12" s="138"/>
      <c r="AX12" s="138"/>
    </row>
    <row r="14" spans="6:25" ht="14.25">
      <c r="F14" s="146"/>
      <c r="G14" s="138" t="s">
        <v>471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</row>
    <row r="16" spans="6:7" ht="14.25">
      <c r="F16" s="147"/>
      <c r="G16" t="s">
        <v>289</v>
      </c>
    </row>
    <row r="17" ht="14.25">
      <c r="Y17" s="17"/>
    </row>
    <row r="18" spans="5:25" ht="14.25">
      <c r="E18" s="148"/>
      <c r="F18" s="149"/>
      <c r="G18" s="352" t="s">
        <v>290</v>
      </c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</row>
  </sheetData>
  <sheetProtection/>
  <mergeCells count="85">
    <mergeCell ref="L4:O4"/>
    <mergeCell ref="O5:O7"/>
    <mergeCell ref="AB4:AB7"/>
    <mergeCell ref="P5:P7"/>
    <mergeCell ref="Q5:Q7"/>
    <mergeCell ref="AC4:AF4"/>
    <mergeCell ref="R5:R7"/>
    <mergeCell ref="S5:S7"/>
    <mergeCell ref="U5:U7"/>
    <mergeCell ref="V5:V7"/>
    <mergeCell ref="AY11:AZ11"/>
    <mergeCell ref="AG4:AG7"/>
    <mergeCell ref="AH4:AJ4"/>
    <mergeCell ref="D1:AZ3"/>
    <mergeCell ref="C4:F4"/>
    <mergeCell ref="G4:G7"/>
    <mergeCell ref="H4:J4"/>
    <mergeCell ref="K4:K7"/>
    <mergeCell ref="P4:S4"/>
    <mergeCell ref="N5:N7"/>
    <mergeCell ref="BA4:BB7"/>
    <mergeCell ref="BC4:BE4"/>
    <mergeCell ref="BF4:BF7"/>
    <mergeCell ref="AW5:AW7"/>
    <mergeCell ref="AX5:AX7"/>
    <mergeCell ref="AY5:AZ7"/>
    <mergeCell ref="BC5:BC7"/>
    <mergeCell ref="BD5:BD7"/>
    <mergeCell ref="BE5:BE7"/>
    <mergeCell ref="BG4:BJ4"/>
    <mergeCell ref="C5:C7"/>
    <mergeCell ref="D5:D7"/>
    <mergeCell ref="E5:E7"/>
    <mergeCell ref="F5:F7"/>
    <mergeCell ref="H5:H7"/>
    <mergeCell ref="I5:I7"/>
    <mergeCell ref="J5:J7"/>
    <mergeCell ref="L5:L7"/>
    <mergeCell ref="M5:M7"/>
    <mergeCell ref="W5:W7"/>
    <mergeCell ref="T4:T7"/>
    <mergeCell ref="AE5:AE7"/>
    <mergeCell ref="X4:X7"/>
    <mergeCell ref="Y5:Y7"/>
    <mergeCell ref="Z5:Z7"/>
    <mergeCell ref="AF5:AF7"/>
    <mergeCell ref="AH5:AH7"/>
    <mergeCell ref="AI5:AI7"/>
    <mergeCell ref="AA5:AA7"/>
    <mergeCell ref="AC5:AC7"/>
    <mergeCell ref="AD5:AD7"/>
    <mergeCell ref="AJ5:AJ7"/>
    <mergeCell ref="AM5:AM7"/>
    <mergeCell ref="AN5:AP7"/>
    <mergeCell ref="AQ5:AQ7"/>
    <mergeCell ref="AT5:AV7"/>
    <mergeCell ref="AK4:AL7"/>
    <mergeCell ref="AT4:AZ4"/>
    <mergeCell ref="AR5:AS7"/>
    <mergeCell ref="AM4:AS4"/>
    <mergeCell ref="BG5:BG7"/>
    <mergeCell ref="BH5:BH7"/>
    <mergeCell ref="BI5:BI7"/>
    <mergeCell ref="BJ5:BJ7"/>
    <mergeCell ref="AK8:AL8"/>
    <mergeCell ref="AN8:AP8"/>
    <mergeCell ref="AR8:AS8"/>
    <mergeCell ref="AT8:AV8"/>
    <mergeCell ref="AY8:AZ8"/>
    <mergeCell ref="BA8:BB8"/>
    <mergeCell ref="AZ9:BA9"/>
    <mergeCell ref="AK10:AL10"/>
    <mergeCell ref="AN10:AP10"/>
    <mergeCell ref="AZ10:BA10"/>
    <mergeCell ref="AT10:AV10"/>
    <mergeCell ref="AR10:AS10"/>
    <mergeCell ref="AK11:AL11"/>
    <mergeCell ref="AN11:AP11"/>
    <mergeCell ref="AR11:AS11"/>
    <mergeCell ref="AT11:AV11"/>
    <mergeCell ref="G18:Y18"/>
    <mergeCell ref="AK9:AL9"/>
    <mergeCell ref="AN9:AP9"/>
    <mergeCell ref="AR9:AS9"/>
    <mergeCell ref="AT9:AV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1"/>
  <sheetViews>
    <sheetView zoomScalePageLayoutView="0" workbookViewId="0" topLeftCell="A1">
      <selection activeCell="A1" sqref="A1:Q101"/>
    </sheetView>
  </sheetViews>
  <sheetFormatPr defaultColWidth="6.7109375" defaultRowHeight="15"/>
  <cols>
    <col min="1" max="1" width="9.57421875" style="2" customWidth="1"/>
    <col min="2" max="2" width="32.7109375" style="2" customWidth="1"/>
    <col min="3" max="3" width="10.140625" style="2" customWidth="1"/>
    <col min="4" max="4" width="6.7109375" style="2" customWidth="1"/>
    <col min="5" max="5" width="7.57421875" style="2" customWidth="1"/>
    <col min="6" max="6" width="6.57421875" style="2" customWidth="1"/>
    <col min="7" max="7" width="4.8515625" style="2" customWidth="1"/>
    <col min="8" max="8" width="5.28125" style="2" customWidth="1"/>
    <col min="9" max="9" width="7.28125" style="2" customWidth="1"/>
    <col min="10" max="10" width="6.421875" style="2" customWidth="1"/>
    <col min="11" max="11" width="6.8515625" style="2" customWidth="1"/>
    <col min="12" max="12" width="5.57421875" style="2" customWidth="1"/>
    <col min="13" max="13" width="6.140625" style="2" customWidth="1"/>
    <col min="14" max="14" width="5.8515625" style="2" customWidth="1"/>
    <col min="15" max="15" width="6.28125" style="2" customWidth="1"/>
    <col min="16" max="16" width="5.8515625" style="2" customWidth="1"/>
    <col min="17" max="17" width="6.00390625" style="2" customWidth="1"/>
    <col min="18" max="16384" width="6.7109375" style="2" customWidth="1"/>
  </cols>
  <sheetData>
    <row r="1" spans="1:17" ht="9.75">
      <c r="A1" s="589" t="s">
        <v>489</v>
      </c>
      <c r="B1" s="589"/>
      <c r="C1" s="589"/>
      <c r="D1" s="589"/>
      <c r="E1" s="589"/>
      <c r="F1" s="589"/>
      <c r="G1" s="589"/>
      <c r="H1" s="589"/>
      <c r="I1" s="589"/>
      <c r="J1" s="589"/>
      <c r="K1" s="590"/>
      <c r="L1" s="590"/>
      <c r="M1" s="590"/>
      <c r="N1" s="590"/>
      <c r="O1" s="590"/>
      <c r="P1" s="590"/>
      <c r="Q1" s="590"/>
    </row>
    <row r="2" spans="1:17" ht="9.75">
      <c r="A2" s="589"/>
      <c r="B2" s="589"/>
      <c r="C2" s="589"/>
      <c r="D2" s="589"/>
      <c r="E2" s="589"/>
      <c r="F2" s="589"/>
      <c r="G2" s="589"/>
      <c r="H2" s="589"/>
      <c r="I2" s="589"/>
      <c r="J2" s="589"/>
      <c r="K2" s="590"/>
      <c r="L2" s="590"/>
      <c r="M2" s="590"/>
      <c r="N2" s="590"/>
      <c r="O2" s="590"/>
      <c r="P2" s="590"/>
      <c r="Q2" s="590"/>
    </row>
    <row r="3" spans="1:17" ht="3.75" customHeight="1" thickBot="1">
      <c r="A3" s="589"/>
      <c r="B3" s="589"/>
      <c r="C3" s="589"/>
      <c r="D3" s="589"/>
      <c r="E3" s="589"/>
      <c r="F3" s="589"/>
      <c r="G3" s="589"/>
      <c r="H3" s="589"/>
      <c r="I3" s="589"/>
      <c r="J3" s="589"/>
      <c r="K3" s="590"/>
      <c r="L3" s="590"/>
      <c r="M3" s="590"/>
      <c r="N3" s="590"/>
      <c r="O3" s="590"/>
      <c r="P3" s="590"/>
      <c r="Q3" s="590"/>
    </row>
    <row r="4" spans="1:17" ht="42" customHeight="1" thickBot="1">
      <c r="A4" s="432" t="s">
        <v>3</v>
      </c>
      <c r="B4" s="455" t="s">
        <v>4</v>
      </c>
      <c r="C4" s="591" t="s">
        <v>5</v>
      </c>
      <c r="D4" s="580" t="s">
        <v>6</v>
      </c>
      <c r="E4" s="581"/>
      <c r="F4" s="581"/>
      <c r="G4" s="581"/>
      <c r="H4" s="581"/>
      <c r="I4" s="582"/>
      <c r="J4" s="594" t="s">
        <v>7</v>
      </c>
      <c r="K4" s="595"/>
      <c r="L4" s="595"/>
      <c r="M4" s="595"/>
      <c r="N4" s="595"/>
      <c r="O4" s="595"/>
      <c r="P4" s="595"/>
      <c r="Q4" s="596"/>
    </row>
    <row r="5" spans="1:17" ht="10.5" thickBot="1">
      <c r="A5" s="433"/>
      <c r="B5" s="464"/>
      <c r="C5" s="592"/>
      <c r="D5" s="597" t="s">
        <v>8</v>
      </c>
      <c r="E5" s="597" t="s">
        <v>9</v>
      </c>
      <c r="F5" s="586" t="s">
        <v>10</v>
      </c>
      <c r="G5" s="587"/>
      <c r="H5" s="587"/>
      <c r="I5" s="588"/>
      <c r="J5" s="580" t="s">
        <v>11</v>
      </c>
      <c r="K5" s="582"/>
      <c r="L5" s="580" t="s">
        <v>12</v>
      </c>
      <c r="M5" s="582"/>
      <c r="N5" s="580" t="s">
        <v>13</v>
      </c>
      <c r="O5" s="582"/>
      <c r="P5" s="580" t="s">
        <v>14</v>
      </c>
      <c r="Q5" s="582"/>
    </row>
    <row r="6" spans="1:17" ht="12" customHeight="1" thickBot="1">
      <c r="A6" s="433"/>
      <c r="B6" s="464"/>
      <c r="C6" s="592"/>
      <c r="D6" s="443"/>
      <c r="E6" s="443"/>
      <c r="F6" s="585" t="s">
        <v>15</v>
      </c>
      <c r="G6" s="439" t="s">
        <v>16</v>
      </c>
      <c r="H6" s="440"/>
      <c r="I6" s="440"/>
      <c r="J6" s="167" t="s">
        <v>17</v>
      </c>
      <c r="K6" s="52" t="s">
        <v>18</v>
      </c>
      <c r="L6" s="54" t="s">
        <v>19</v>
      </c>
      <c r="M6" s="54" t="s">
        <v>21</v>
      </c>
      <c r="N6" s="52" t="s">
        <v>22</v>
      </c>
      <c r="O6" s="52" t="s">
        <v>23</v>
      </c>
      <c r="P6" s="52" t="s">
        <v>24</v>
      </c>
      <c r="Q6" s="123" t="s">
        <v>26</v>
      </c>
    </row>
    <row r="7" spans="1:17" ht="10.5" thickBot="1">
      <c r="A7" s="433"/>
      <c r="B7" s="464"/>
      <c r="C7" s="592"/>
      <c r="D7" s="443"/>
      <c r="E7" s="443"/>
      <c r="F7" s="585"/>
      <c r="G7" s="441"/>
      <c r="H7" s="442"/>
      <c r="I7" s="442"/>
      <c r="J7" s="170">
        <v>16</v>
      </c>
      <c r="K7" s="20">
        <v>23</v>
      </c>
      <c r="L7" s="55" t="s">
        <v>20</v>
      </c>
      <c r="M7" s="55" t="s">
        <v>97</v>
      </c>
      <c r="N7" s="20" t="s">
        <v>20</v>
      </c>
      <c r="O7" s="20" t="s">
        <v>97</v>
      </c>
      <c r="P7" s="20" t="s">
        <v>25</v>
      </c>
      <c r="Q7" s="20" t="s">
        <v>27</v>
      </c>
    </row>
    <row r="8" spans="1:17" ht="65.25" customHeight="1">
      <c r="A8" s="433"/>
      <c r="B8" s="464"/>
      <c r="C8" s="592"/>
      <c r="D8" s="443"/>
      <c r="E8" s="443"/>
      <c r="F8" s="464"/>
      <c r="G8" s="443" t="s">
        <v>300</v>
      </c>
      <c r="H8" s="583" t="s">
        <v>301</v>
      </c>
      <c r="I8" s="624" t="s">
        <v>28</v>
      </c>
      <c r="J8" s="619"/>
      <c r="K8" s="463"/>
      <c r="L8" s="141">
        <v>16</v>
      </c>
      <c r="M8" s="141">
        <v>17.5</v>
      </c>
      <c r="N8" s="620">
        <v>16</v>
      </c>
      <c r="O8" s="620">
        <v>17.5</v>
      </c>
      <c r="P8" s="620">
        <v>13</v>
      </c>
      <c r="Q8" s="620">
        <v>4</v>
      </c>
    </row>
    <row r="9" spans="1:17" ht="20.25" customHeight="1" thickBot="1">
      <c r="A9" s="431"/>
      <c r="B9" s="456"/>
      <c r="C9" s="593"/>
      <c r="D9" s="444"/>
      <c r="E9" s="444"/>
      <c r="F9" s="456"/>
      <c r="G9" s="444"/>
      <c r="H9" s="584"/>
      <c r="I9" s="625"/>
      <c r="J9" s="428"/>
      <c r="K9" s="456"/>
      <c r="L9" s="142"/>
      <c r="M9" s="142"/>
      <c r="N9" s="601"/>
      <c r="O9" s="601"/>
      <c r="P9" s="601"/>
      <c r="Q9" s="601"/>
    </row>
    <row r="10" spans="1:17" ht="10.5" thickBot="1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21">
        <v>12</v>
      </c>
      <c r="M10" s="21">
        <v>13</v>
      </c>
      <c r="N10" s="1">
        <v>14</v>
      </c>
      <c r="O10" s="1">
        <v>15</v>
      </c>
      <c r="P10" s="1">
        <v>16</v>
      </c>
      <c r="Q10" s="121">
        <v>17</v>
      </c>
    </row>
    <row r="11" spans="1:17" ht="18.75" customHeight="1" thickBot="1">
      <c r="A11" s="217" t="s">
        <v>29</v>
      </c>
      <c r="B11" s="218" t="s">
        <v>265</v>
      </c>
      <c r="C11" s="219" t="s">
        <v>484</v>
      </c>
      <c r="D11" s="220">
        <f>D12+D21+D25</f>
        <v>2106</v>
      </c>
      <c r="E11" s="220">
        <f>E12+E21+E25</f>
        <v>702</v>
      </c>
      <c r="F11" s="220">
        <f>F12+F21+F25</f>
        <v>1404</v>
      </c>
      <c r="G11" s="220">
        <f>G12+G21+G25</f>
        <v>28</v>
      </c>
      <c r="H11" s="220">
        <f>H12+H21+H25</f>
        <v>273</v>
      </c>
      <c r="I11" s="220">
        <f>I12+I21</f>
        <v>0</v>
      </c>
      <c r="J11" s="220">
        <f>J12+J21+J25</f>
        <v>594</v>
      </c>
      <c r="K11" s="220">
        <f>K12+K21+K25</f>
        <v>810</v>
      </c>
      <c r="L11" s="220">
        <f aca="true" t="shared" si="0" ref="L11:Q11">L12+L21</f>
        <v>0</v>
      </c>
      <c r="M11" s="220">
        <f t="shared" si="0"/>
        <v>0</v>
      </c>
      <c r="N11" s="220">
        <f t="shared" si="0"/>
        <v>0</v>
      </c>
      <c r="O11" s="220">
        <f t="shared" si="0"/>
        <v>0</v>
      </c>
      <c r="P11" s="220">
        <f t="shared" si="0"/>
        <v>0</v>
      </c>
      <c r="Q11" s="221">
        <f t="shared" si="0"/>
        <v>0</v>
      </c>
    </row>
    <row r="12" spans="1:17" ht="12.75">
      <c r="A12" s="210" t="s">
        <v>351</v>
      </c>
      <c r="B12" s="212" t="s">
        <v>350</v>
      </c>
      <c r="C12" s="213" t="s">
        <v>477</v>
      </c>
      <c r="D12" s="211">
        <f>D13+D14+D15+D16+D17+D18+D19+D20</f>
        <v>1229</v>
      </c>
      <c r="E12" s="211">
        <f>E13+E14+E15+E16+E17+E18+E19+E20</f>
        <v>410</v>
      </c>
      <c r="F12" s="211">
        <f>F13+F14+F15+F16+F17+F18+F19+F20</f>
        <v>819</v>
      </c>
      <c r="G12" s="211">
        <f>G13+G14+G15+G16+G17+G18+G19+G20</f>
        <v>0</v>
      </c>
      <c r="H12" s="211">
        <f aca="true" t="shared" si="1" ref="H12:Q12">H13+H14+H16+H17+H18+H19+H20</f>
        <v>117</v>
      </c>
      <c r="I12" s="211">
        <f t="shared" si="1"/>
        <v>0</v>
      </c>
      <c r="J12" s="211">
        <f>J13+J14+J15+J16+J17+J18+J19+J20</f>
        <v>349</v>
      </c>
      <c r="K12" s="211">
        <f>K13+K14+K15+K16+K17+K18+K19+K20</f>
        <v>470</v>
      </c>
      <c r="L12" s="211">
        <f t="shared" si="1"/>
        <v>0</v>
      </c>
      <c r="M12" s="211">
        <f t="shared" si="1"/>
        <v>0</v>
      </c>
      <c r="N12" s="211">
        <f t="shared" si="1"/>
        <v>0</v>
      </c>
      <c r="O12" s="211">
        <f t="shared" si="1"/>
        <v>0</v>
      </c>
      <c r="P12" s="211">
        <f t="shared" si="1"/>
        <v>0</v>
      </c>
      <c r="Q12" s="211">
        <f t="shared" si="1"/>
        <v>0</v>
      </c>
    </row>
    <row r="13" spans="1:17" ht="15" customHeight="1">
      <c r="A13" s="38" t="s">
        <v>352</v>
      </c>
      <c r="B13" s="33" t="s">
        <v>260</v>
      </c>
      <c r="C13" s="95" t="s">
        <v>281</v>
      </c>
      <c r="D13" s="34">
        <v>58</v>
      </c>
      <c r="E13" s="34">
        <v>19</v>
      </c>
      <c r="F13" s="35">
        <f aca="true" t="shared" si="2" ref="F13:F20">J13+K13+L13+M13+N13+O13+P13+Q13</f>
        <v>39</v>
      </c>
      <c r="G13" s="35"/>
      <c r="H13" s="35">
        <v>0</v>
      </c>
      <c r="I13" s="35">
        <v>0</v>
      </c>
      <c r="J13" s="36"/>
      <c r="K13" s="37">
        <v>39</v>
      </c>
      <c r="L13" s="190">
        <v>0</v>
      </c>
      <c r="M13" s="190">
        <v>0</v>
      </c>
      <c r="N13" s="35">
        <v>0</v>
      </c>
      <c r="O13" s="35">
        <v>0</v>
      </c>
      <c r="P13" s="38">
        <v>0</v>
      </c>
      <c r="Q13" s="38">
        <v>0</v>
      </c>
    </row>
    <row r="14" spans="1:17" ht="17.25" customHeight="1">
      <c r="A14" s="38" t="s">
        <v>353</v>
      </c>
      <c r="B14" s="33" t="s">
        <v>259</v>
      </c>
      <c r="C14" s="95" t="s">
        <v>281</v>
      </c>
      <c r="D14" s="34">
        <v>176</v>
      </c>
      <c r="E14" s="34">
        <v>59</v>
      </c>
      <c r="F14" s="35">
        <f t="shared" si="2"/>
        <v>117</v>
      </c>
      <c r="G14" s="35"/>
      <c r="H14" s="35"/>
      <c r="I14" s="35"/>
      <c r="J14" s="36">
        <v>49</v>
      </c>
      <c r="K14" s="37">
        <v>68</v>
      </c>
      <c r="L14" s="190"/>
      <c r="M14" s="190"/>
      <c r="N14" s="35"/>
      <c r="O14" s="35"/>
      <c r="P14" s="38"/>
      <c r="Q14" s="38"/>
    </row>
    <row r="15" spans="1:17" ht="17.25" customHeight="1">
      <c r="A15" s="38" t="s">
        <v>354</v>
      </c>
      <c r="B15" s="33" t="s">
        <v>30</v>
      </c>
      <c r="C15" s="95" t="s">
        <v>150</v>
      </c>
      <c r="D15" s="34">
        <v>176</v>
      </c>
      <c r="E15" s="34">
        <v>59</v>
      </c>
      <c r="F15" s="35">
        <f t="shared" si="2"/>
        <v>117</v>
      </c>
      <c r="G15" s="35"/>
      <c r="H15" s="35">
        <v>117</v>
      </c>
      <c r="I15" s="35"/>
      <c r="J15" s="36">
        <v>49</v>
      </c>
      <c r="K15" s="39">
        <v>68</v>
      </c>
      <c r="L15" s="190"/>
      <c r="M15" s="190"/>
      <c r="N15" s="35"/>
      <c r="O15" s="35"/>
      <c r="P15" s="38"/>
      <c r="Q15" s="38"/>
    </row>
    <row r="16" spans="1:17" ht="18" customHeight="1">
      <c r="A16" s="38" t="s">
        <v>355</v>
      </c>
      <c r="B16" s="107" t="s">
        <v>31</v>
      </c>
      <c r="C16" s="96" t="s">
        <v>156</v>
      </c>
      <c r="D16" s="34">
        <v>176</v>
      </c>
      <c r="E16" s="34">
        <v>59</v>
      </c>
      <c r="F16" s="35">
        <f t="shared" si="2"/>
        <v>117</v>
      </c>
      <c r="G16" s="35"/>
      <c r="H16" s="35"/>
      <c r="I16" s="35">
        <v>0</v>
      </c>
      <c r="J16" s="36">
        <v>48</v>
      </c>
      <c r="K16" s="39">
        <v>69</v>
      </c>
      <c r="L16" s="190">
        <v>0</v>
      </c>
      <c r="M16" s="190">
        <v>0</v>
      </c>
      <c r="N16" s="35">
        <v>0</v>
      </c>
      <c r="O16" s="35">
        <v>0</v>
      </c>
      <c r="P16" s="38">
        <v>0</v>
      </c>
      <c r="Q16" s="38">
        <v>0</v>
      </c>
    </row>
    <row r="17" spans="1:17" ht="13.5" customHeight="1" thickBot="1">
      <c r="A17" s="38" t="s">
        <v>356</v>
      </c>
      <c r="B17" s="40" t="s">
        <v>34</v>
      </c>
      <c r="C17" s="95" t="s">
        <v>282</v>
      </c>
      <c r="D17" s="41">
        <v>351</v>
      </c>
      <c r="E17" s="41">
        <v>117</v>
      </c>
      <c r="F17" s="35">
        <f t="shared" si="2"/>
        <v>234</v>
      </c>
      <c r="G17" s="35"/>
      <c r="H17" s="42">
        <v>0</v>
      </c>
      <c r="I17" s="42">
        <v>0</v>
      </c>
      <c r="J17" s="46">
        <v>99</v>
      </c>
      <c r="K17" s="46">
        <v>135</v>
      </c>
      <c r="L17" s="191">
        <v>0</v>
      </c>
      <c r="M17" s="191">
        <v>0</v>
      </c>
      <c r="N17" s="42">
        <v>0</v>
      </c>
      <c r="O17" s="42">
        <v>0</v>
      </c>
      <c r="P17" s="45">
        <v>0</v>
      </c>
      <c r="Q17" s="45">
        <v>0</v>
      </c>
    </row>
    <row r="18" spans="1:25" ht="12.75" customHeight="1">
      <c r="A18" s="38" t="s">
        <v>357</v>
      </c>
      <c r="B18" s="40" t="s">
        <v>280</v>
      </c>
      <c r="C18" s="96" t="s">
        <v>98</v>
      </c>
      <c r="D18" s="34">
        <v>58</v>
      </c>
      <c r="E18" s="34">
        <v>19</v>
      </c>
      <c r="F18" s="35">
        <f t="shared" si="2"/>
        <v>39</v>
      </c>
      <c r="G18" s="35"/>
      <c r="H18" s="35">
        <v>0</v>
      </c>
      <c r="I18" s="35">
        <v>0</v>
      </c>
      <c r="J18" s="39">
        <v>39</v>
      </c>
      <c r="K18" s="39"/>
      <c r="L18" s="190">
        <v>0</v>
      </c>
      <c r="M18" s="190">
        <v>0</v>
      </c>
      <c r="N18" s="35">
        <v>0</v>
      </c>
      <c r="O18" s="35">
        <v>0</v>
      </c>
      <c r="P18" s="38">
        <v>0</v>
      </c>
      <c r="Q18" s="38">
        <v>0</v>
      </c>
      <c r="U18" s="171"/>
      <c r="Y18" s="173"/>
    </row>
    <row r="19" spans="1:28" ht="13.5" customHeight="1" thickBot="1">
      <c r="A19" s="38" t="s">
        <v>358</v>
      </c>
      <c r="B19" s="2" t="s">
        <v>32</v>
      </c>
      <c r="C19" s="96" t="s">
        <v>473</v>
      </c>
      <c r="D19" s="41">
        <v>176</v>
      </c>
      <c r="E19" s="41">
        <v>59</v>
      </c>
      <c r="F19" s="35">
        <f t="shared" si="2"/>
        <v>117</v>
      </c>
      <c r="G19" s="35"/>
      <c r="H19" s="42">
        <v>117</v>
      </c>
      <c r="I19" s="42">
        <v>0</v>
      </c>
      <c r="J19" s="43">
        <v>49</v>
      </c>
      <c r="K19" s="314">
        <v>68</v>
      </c>
      <c r="L19" s="191">
        <v>0</v>
      </c>
      <c r="M19" s="191">
        <v>0</v>
      </c>
      <c r="N19" s="42">
        <v>0</v>
      </c>
      <c r="O19" s="42">
        <v>0</v>
      </c>
      <c r="P19" s="45">
        <v>0</v>
      </c>
      <c r="Q19" s="45">
        <v>0</v>
      </c>
      <c r="AB19" s="280"/>
    </row>
    <row r="20" spans="1:17" ht="14.25" customHeight="1" thickBot="1">
      <c r="A20" s="38" t="s">
        <v>359</v>
      </c>
      <c r="B20" s="40" t="s">
        <v>33</v>
      </c>
      <c r="C20" s="97" t="s">
        <v>149</v>
      </c>
      <c r="D20" s="41">
        <v>58</v>
      </c>
      <c r="E20" s="41">
        <v>19</v>
      </c>
      <c r="F20" s="35">
        <f t="shared" si="2"/>
        <v>39</v>
      </c>
      <c r="G20" s="35"/>
      <c r="H20" s="42">
        <v>0</v>
      </c>
      <c r="I20" s="42">
        <v>0</v>
      </c>
      <c r="J20" s="43">
        <v>16</v>
      </c>
      <c r="K20" s="44">
        <v>23</v>
      </c>
      <c r="L20" s="191">
        <v>0</v>
      </c>
      <c r="M20" s="191">
        <v>0</v>
      </c>
      <c r="N20" s="42">
        <v>0</v>
      </c>
      <c r="O20" s="42">
        <v>0</v>
      </c>
      <c r="P20" s="45">
        <v>0</v>
      </c>
      <c r="Q20" s="45">
        <v>0</v>
      </c>
    </row>
    <row r="21" spans="1:17" ht="24.75" customHeight="1" thickBot="1">
      <c r="A21" s="282" t="s">
        <v>351</v>
      </c>
      <c r="B21" s="281" t="s">
        <v>431</v>
      </c>
      <c r="C21" s="270" t="s">
        <v>483</v>
      </c>
      <c r="D21" s="271">
        <f>D22+D23+D24</f>
        <v>468</v>
      </c>
      <c r="E21" s="271">
        <f aca="true" t="shared" si="3" ref="E21:K21">E22+E23+E24</f>
        <v>156</v>
      </c>
      <c r="F21" s="271">
        <f t="shared" si="3"/>
        <v>312</v>
      </c>
      <c r="G21" s="271">
        <f t="shared" si="3"/>
        <v>28</v>
      </c>
      <c r="H21" s="271">
        <f t="shared" si="3"/>
        <v>156</v>
      </c>
      <c r="I21" s="271">
        <f t="shared" si="3"/>
        <v>0</v>
      </c>
      <c r="J21" s="271">
        <f t="shared" si="3"/>
        <v>133</v>
      </c>
      <c r="K21" s="271">
        <f t="shared" si="3"/>
        <v>179</v>
      </c>
      <c r="L21" s="271">
        <f aca="true" t="shared" si="4" ref="L21:Q21">L22+L23+L24</f>
        <v>0</v>
      </c>
      <c r="M21" s="271">
        <f t="shared" si="4"/>
        <v>0</v>
      </c>
      <c r="N21" s="271">
        <f t="shared" si="4"/>
        <v>0</v>
      </c>
      <c r="O21" s="271">
        <f t="shared" si="4"/>
        <v>0</v>
      </c>
      <c r="P21" s="271">
        <f t="shared" si="4"/>
        <v>0</v>
      </c>
      <c r="Q21" s="271">
        <f t="shared" si="4"/>
        <v>0</v>
      </c>
    </row>
    <row r="22" spans="1:17" ht="15" customHeight="1" thickBot="1">
      <c r="A22" s="245" t="s">
        <v>432</v>
      </c>
      <c r="B22" s="251" t="s">
        <v>429</v>
      </c>
      <c r="C22" s="241" t="s">
        <v>98</v>
      </c>
      <c r="D22" s="48">
        <v>58</v>
      </c>
      <c r="E22" s="49">
        <v>19</v>
      </c>
      <c r="F22" s="50">
        <f>J22+K22+L22+M22+N22+O22+P22+Q22</f>
        <v>39</v>
      </c>
      <c r="G22" s="50"/>
      <c r="H22" s="50"/>
      <c r="I22" s="50">
        <v>0</v>
      </c>
      <c r="J22" s="111">
        <v>39</v>
      </c>
      <c r="K22" s="272"/>
      <c r="L22" s="273">
        <v>0</v>
      </c>
      <c r="M22" s="274">
        <v>0</v>
      </c>
      <c r="N22" s="275">
        <v>0</v>
      </c>
      <c r="O22" s="275">
        <v>0</v>
      </c>
      <c r="P22" s="276">
        <v>0</v>
      </c>
      <c r="Q22" s="277">
        <v>0</v>
      </c>
    </row>
    <row r="23" spans="1:17" ht="15.75" customHeight="1" thickBot="1">
      <c r="A23" s="246" t="s">
        <v>433</v>
      </c>
      <c r="B23" s="250" t="s">
        <v>35</v>
      </c>
      <c r="C23" s="258" t="s">
        <v>361</v>
      </c>
      <c r="D23" s="259">
        <v>176</v>
      </c>
      <c r="E23" s="261">
        <v>59</v>
      </c>
      <c r="F23" s="263">
        <f>J23+K23+L23+M23+N23+O23+P23+Q23</f>
        <v>117</v>
      </c>
      <c r="G23" s="263">
        <v>28</v>
      </c>
      <c r="H23" s="263"/>
      <c r="I23" s="263">
        <v>0</v>
      </c>
      <c r="J23" s="269">
        <v>48</v>
      </c>
      <c r="K23" s="267">
        <v>69</v>
      </c>
      <c r="L23" s="265">
        <v>0</v>
      </c>
      <c r="M23" s="256">
        <v>0</v>
      </c>
      <c r="N23" s="255">
        <v>0</v>
      </c>
      <c r="O23" s="255">
        <v>0</v>
      </c>
      <c r="P23" s="257">
        <v>0</v>
      </c>
      <c r="Q23" s="278">
        <v>0</v>
      </c>
    </row>
    <row r="24" spans="1:27" ht="15" customHeight="1">
      <c r="A24" s="244" t="s">
        <v>434</v>
      </c>
      <c r="B24" s="249" t="s">
        <v>45</v>
      </c>
      <c r="C24" s="97" t="s">
        <v>149</v>
      </c>
      <c r="D24" s="260">
        <f>F24*1.5</f>
        <v>234</v>
      </c>
      <c r="E24" s="262">
        <f>D24-F24</f>
        <v>78</v>
      </c>
      <c r="F24" s="264">
        <f>J24+K24+L24+M24+N24+O24+P24+Q24</f>
        <v>156</v>
      </c>
      <c r="G24" s="264"/>
      <c r="H24" s="264">
        <v>156</v>
      </c>
      <c r="I24" s="264">
        <v>0</v>
      </c>
      <c r="J24" s="316">
        <v>46</v>
      </c>
      <c r="K24" s="268">
        <v>110</v>
      </c>
      <c r="L24" s="266">
        <v>0</v>
      </c>
      <c r="M24" s="253">
        <v>0</v>
      </c>
      <c r="N24" s="252">
        <v>0</v>
      </c>
      <c r="O24" s="252">
        <v>0</v>
      </c>
      <c r="P24" s="254">
        <v>0</v>
      </c>
      <c r="Q24" s="279">
        <v>0</v>
      </c>
      <c r="AA24" s="171"/>
    </row>
    <row r="25" spans="1:17" ht="13.5" thickBot="1">
      <c r="A25" s="214" t="s">
        <v>435</v>
      </c>
      <c r="B25" s="214" t="s">
        <v>436</v>
      </c>
      <c r="C25" s="215" t="s">
        <v>472</v>
      </c>
      <c r="D25" s="216">
        <f>D26+D27</f>
        <v>409</v>
      </c>
      <c r="E25" s="216">
        <f aca="true" t="shared" si="5" ref="E25:Q25">E26+E27</f>
        <v>136</v>
      </c>
      <c r="F25" s="216">
        <f t="shared" si="5"/>
        <v>273</v>
      </c>
      <c r="G25" s="216">
        <f t="shared" si="5"/>
        <v>0</v>
      </c>
      <c r="H25" s="216">
        <f t="shared" si="5"/>
        <v>0</v>
      </c>
      <c r="I25" s="216">
        <f t="shared" si="5"/>
        <v>0</v>
      </c>
      <c r="J25" s="216">
        <f t="shared" si="5"/>
        <v>112</v>
      </c>
      <c r="K25" s="216">
        <f t="shared" si="5"/>
        <v>161</v>
      </c>
      <c r="L25" s="216">
        <f t="shared" si="5"/>
        <v>0</v>
      </c>
      <c r="M25" s="216">
        <f t="shared" si="5"/>
        <v>0</v>
      </c>
      <c r="N25" s="216">
        <f t="shared" si="5"/>
        <v>0</v>
      </c>
      <c r="O25" s="216">
        <f t="shared" si="5"/>
        <v>0</v>
      </c>
      <c r="P25" s="216">
        <f t="shared" si="5"/>
        <v>0</v>
      </c>
      <c r="Q25" s="216">
        <f t="shared" si="5"/>
        <v>0</v>
      </c>
    </row>
    <row r="26" spans="1:17" ht="23.25" customHeight="1" thickBot="1">
      <c r="A26" s="247" t="s">
        <v>437</v>
      </c>
      <c r="B26" s="47" t="s">
        <v>360</v>
      </c>
      <c r="C26" s="95" t="s">
        <v>150</v>
      </c>
      <c r="D26" s="48">
        <v>58</v>
      </c>
      <c r="E26" s="49">
        <v>19</v>
      </c>
      <c r="F26" s="50">
        <f>J26+K26</f>
        <v>39</v>
      </c>
      <c r="G26" s="50"/>
      <c r="H26" s="50"/>
      <c r="I26" s="50"/>
      <c r="J26" s="229">
        <v>16</v>
      </c>
      <c r="K26" s="111">
        <v>23</v>
      </c>
      <c r="L26" s="192">
        <v>0</v>
      </c>
      <c r="M26" s="192">
        <v>0</v>
      </c>
      <c r="N26" s="50">
        <v>0</v>
      </c>
      <c r="O26" s="50">
        <v>0</v>
      </c>
      <c r="P26" s="51">
        <v>0</v>
      </c>
      <c r="Q26" s="51">
        <v>0</v>
      </c>
    </row>
    <row r="27" spans="1:17" ht="23.25" customHeight="1" thickBot="1">
      <c r="A27" s="248" t="s">
        <v>438</v>
      </c>
      <c r="B27" s="308" t="s">
        <v>430</v>
      </c>
      <c r="C27" s="97" t="s">
        <v>364</v>
      </c>
      <c r="D27" s="309">
        <v>351</v>
      </c>
      <c r="E27" s="49">
        <v>117</v>
      </c>
      <c r="F27" s="50">
        <f>J27+K27</f>
        <v>234</v>
      </c>
      <c r="G27" s="50"/>
      <c r="H27" s="50"/>
      <c r="I27" s="50"/>
      <c r="J27" s="111">
        <v>96</v>
      </c>
      <c r="K27" s="111">
        <v>138</v>
      </c>
      <c r="L27" s="240"/>
      <c r="M27" s="240"/>
      <c r="N27" s="50"/>
      <c r="O27" s="50"/>
      <c r="P27" s="51"/>
      <c r="Q27" s="51"/>
    </row>
    <row r="28" spans="1:17" ht="27.75" customHeight="1" thickBot="1">
      <c r="A28" s="242" t="s">
        <v>36</v>
      </c>
      <c r="B28" s="243" t="s">
        <v>272</v>
      </c>
      <c r="C28" s="222" t="s">
        <v>328</v>
      </c>
      <c r="D28" s="223">
        <f>D29+D31+D32+D33</f>
        <v>648</v>
      </c>
      <c r="E28" s="223">
        <f aca="true" t="shared" si="6" ref="E28:Q28">E29+E31+E32+E33</f>
        <v>216</v>
      </c>
      <c r="F28" s="223">
        <f t="shared" si="6"/>
        <v>432</v>
      </c>
      <c r="G28" s="223">
        <f t="shared" si="6"/>
        <v>0</v>
      </c>
      <c r="H28" s="223">
        <f t="shared" si="6"/>
        <v>336</v>
      </c>
      <c r="I28" s="223">
        <f t="shared" si="6"/>
        <v>0</v>
      </c>
      <c r="J28" s="223">
        <f t="shared" si="6"/>
        <v>0</v>
      </c>
      <c r="K28" s="223">
        <f t="shared" si="6"/>
        <v>0</v>
      </c>
      <c r="L28" s="223">
        <f t="shared" si="6"/>
        <v>112</v>
      </c>
      <c r="M28" s="223">
        <f t="shared" si="6"/>
        <v>68</v>
      </c>
      <c r="N28" s="223">
        <f t="shared" si="6"/>
        <v>112</v>
      </c>
      <c r="O28" s="223">
        <f t="shared" si="6"/>
        <v>72</v>
      </c>
      <c r="P28" s="223">
        <f t="shared" si="6"/>
        <v>52</v>
      </c>
      <c r="Q28" s="223">
        <f t="shared" si="6"/>
        <v>16</v>
      </c>
    </row>
    <row r="29" spans="1:17" ht="10.5" thickBot="1">
      <c r="A29" s="521" t="s">
        <v>37</v>
      </c>
      <c r="B29" s="468" t="s">
        <v>38</v>
      </c>
      <c r="C29" s="518" t="s">
        <v>147</v>
      </c>
      <c r="D29" s="438">
        <v>62</v>
      </c>
      <c r="E29" s="438">
        <f aca="true" t="shared" si="7" ref="E29:E38">D29-F29</f>
        <v>14</v>
      </c>
      <c r="F29" s="438">
        <f aca="true" t="shared" si="8" ref="F29:F38">J29+K29+L29+M29+N29+O29+P29+Q29</f>
        <v>48</v>
      </c>
      <c r="G29" s="425"/>
      <c r="H29" s="438">
        <v>0</v>
      </c>
      <c r="I29" s="496">
        <v>0</v>
      </c>
      <c r="J29" s="496">
        <v>0</v>
      </c>
      <c r="K29" s="496">
        <v>0</v>
      </c>
      <c r="L29" s="503">
        <v>0</v>
      </c>
      <c r="M29" s="503">
        <v>0</v>
      </c>
      <c r="N29" s="531">
        <v>48</v>
      </c>
      <c r="O29" s="496">
        <v>0</v>
      </c>
      <c r="P29" s="496">
        <v>0</v>
      </c>
      <c r="Q29" s="496">
        <v>0</v>
      </c>
    </row>
    <row r="30" spans="1:17" ht="6" customHeight="1" thickBot="1">
      <c r="A30" s="521"/>
      <c r="B30" s="468"/>
      <c r="C30" s="550"/>
      <c r="D30" s="438"/>
      <c r="E30" s="438"/>
      <c r="F30" s="438">
        <f t="shared" si="8"/>
        <v>0</v>
      </c>
      <c r="G30" s="426"/>
      <c r="H30" s="438"/>
      <c r="I30" s="496"/>
      <c r="J30" s="496"/>
      <c r="K30" s="496"/>
      <c r="L30" s="503"/>
      <c r="M30" s="503"/>
      <c r="N30" s="531"/>
      <c r="O30" s="496"/>
      <c r="P30" s="496"/>
      <c r="Q30" s="496"/>
    </row>
    <row r="31" spans="1:17" ht="15.75" customHeight="1" thickBot="1">
      <c r="A31" s="19" t="s">
        <v>39</v>
      </c>
      <c r="B31" s="19" t="s">
        <v>31</v>
      </c>
      <c r="C31" s="98" t="s">
        <v>98</v>
      </c>
      <c r="D31" s="20">
        <v>62</v>
      </c>
      <c r="E31" s="20">
        <f t="shared" si="7"/>
        <v>14</v>
      </c>
      <c r="F31" s="20">
        <f t="shared" si="8"/>
        <v>48</v>
      </c>
      <c r="G31" s="20"/>
      <c r="H31" s="20">
        <v>0</v>
      </c>
      <c r="I31" s="19">
        <v>0</v>
      </c>
      <c r="J31" s="19">
        <v>0</v>
      </c>
      <c r="K31" s="19">
        <v>0</v>
      </c>
      <c r="L31" s="193">
        <v>48</v>
      </c>
      <c r="M31" s="194">
        <v>0</v>
      </c>
      <c r="N31" s="20">
        <v>0</v>
      </c>
      <c r="O31" s="19">
        <v>0</v>
      </c>
      <c r="P31" s="19">
        <v>0</v>
      </c>
      <c r="Q31" s="19">
        <v>0</v>
      </c>
    </row>
    <row r="32" spans="1:17" ht="16.5" customHeight="1" thickBot="1">
      <c r="A32" s="108" t="s">
        <v>40</v>
      </c>
      <c r="B32" s="119" t="s">
        <v>30</v>
      </c>
      <c r="C32" s="125" t="s">
        <v>315</v>
      </c>
      <c r="D32" s="109">
        <v>188</v>
      </c>
      <c r="E32" s="52">
        <f t="shared" si="7"/>
        <v>20</v>
      </c>
      <c r="F32" s="52">
        <f t="shared" si="8"/>
        <v>168</v>
      </c>
      <c r="G32" s="52"/>
      <c r="H32" s="52">
        <v>168</v>
      </c>
      <c r="I32" s="119">
        <v>0</v>
      </c>
      <c r="J32" s="119">
        <v>0</v>
      </c>
      <c r="K32" s="119">
        <v>0</v>
      </c>
      <c r="L32" s="195">
        <v>32</v>
      </c>
      <c r="M32" s="230">
        <v>34</v>
      </c>
      <c r="N32" s="52">
        <v>32</v>
      </c>
      <c r="O32" s="110">
        <v>36</v>
      </c>
      <c r="P32" s="52">
        <v>26</v>
      </c>
      <c r="Q32" s="126">
        <v>8</v>
      </c>
    </row>
    <row r="33" spans="1:17" ht="16.5" customHeight="1" thickBot="1">
      <c r="A33" s="19" t="s">
        <v>41</v>
      </c>
      <c r="B33" s="19" t="s">
        <v>32</v>
      </c>
      <c r="C33" s="98" t="s">
        <v>286</v>
      </c>
      <c r="D33" s="134">
        <f>F33*2</f>
        <v>336</v>
      </c>
      <c r="E33" s="20">
        <f t="shared" si="7"/>
        <v>168</v>
      </c>
      <c r="F33" s="20">
        <f t="shared" si="8"/>
        <v>168</v>
      </c>
      <c r="G33" s="20"/>
      <c r="H33" s="20">
        <v>168</v>
      </c>
      <c r="I33" s="19">
        <v>0</v>
      </c>
      <c r="J33" s="19">
        <v>0</v>
      </c>
      <c r="K33" s="19">
        <v>0</v>
      </c>
      <c r="L33" s="196">
        <v>32</v>
      </c>
      <c r="M33" s="196">
        <v>34</v>
      </c>
      <c r="N33" s="20">
        <v>32</v>
      </c>
      <c r="O33" s="20">
        <v>36</v>
      </c>
      <c r="P33" s="20">
        <v>26</v>
      </c>
      <c r="Q33" s="20">
        <v>8</v>
      </c>
    </row>
    <row r="34" spans="1:17" ht="24" customHeight="1" thickBot="1">
      <c r="A34" s="224" t="s">
        <v>42</v>
      </c>
      <c r="B34" s="225" t="s">
        <v>266</v>
      </c>
      <c r="C34" s="177" t="s">
        <v>285</v>
      </c>
      <c r="D34" s="178">
        <f>D35+D37</f>
        <v>246</v>
      </c>
      <c r="E34" s="178">
        <f aca="true" t="shared" si="9" ref="E34:Q34">E35+E37</f>
        <v>82</v>
      </c>
      <c r="F34" s="178">
        <f t="shared" si="9"/>
        <v>164</v>
      </c>
      <c r="G34" s="178">
        <f t="shared" si="9"/>
        <v>60</v>
      </c>
      <c r="H34" s="178">
        <f t="shared" si="9"/>
        <v>0</v>
      </c>
      <c r="I34" s="178">
        <f t="shared" si="9"/>
        <v>0</v>
      </c>
      <c r="J34" s="178">
        <f t="shared" si="9"/>
        <v>0</v>
      </c>
      <c r="K34" s="178">
        <f t="shared" si="9"/>
        <v>0</v>
      </c>
      <c r="L34" s="178">
        <f t="shared" si="9"/>
        <v>96</v>
      </c>
      <c r="M34" s="178">
        <f t="shared" si="9"/>
        <v>68</v>
      </c>
      <c r="N34" s="178">
        <f t="shared" si="9"/>
        <v>0</v>
      </c>
      <c r="O34" s="178">
        <f t="shared" si="9"/>
        <v>0</v>
      </c>
      <c r="P34" s="178">
        <f>P35+P37</f>
        <v>0</v>
      </c>
      <c r="Q34" s="178">
        <f t="shared" si="9"/>
        <v>0</v>
      </c>
    </row>
    <row r="35" spans="1:17" ht="9.75">
      <c r="A35" s="451" t="s">
        <v>43</v>
      </c>
      <c r="B35" s="451" t="s">
        <v>34</v>
      </c>
      <c r="C35" s="567" t="s">
        <v>147</v>
      </c>
      <c r="D35" s="455">
        <f>F35*1.5</f>
        <v>96</v>
      </c>
      <c r="E35" s="455">
        <f t="shared" si="7"/>
        <v>32</v>
      </c>
      <c r="F35" s="455">
        <f t="shared" si="8"/>
        <v>64</v>
      </c>
      <c r="G35" s="152"/>
      <c r="H35" s="455">
        <v>0</v>
      </c>
      <c r="I35" s="451">
        <v>0</v>
      </c>
      <c r="J35" s="451">
        <v>0</v>
      </c>
      <c r="K35" s="451">
        <v>0</v>
      </c>
      <c r="L35" s="569">
        <v>64</v>
      </c>
      <c r="M35" s="571">
        <v>0</v>
      </c>
      <c r="N35" s="451">
        <v>0</v>
      </c>
      <c r="O35" s="451">
        <v>0</v>
      </c>
      <c r="P35" s="451">
        <v>0</v>
      </c>
      <c r="Q35" s="451">
        <v>0</v>
      </c>
    </row>
    <row r="36" spans="1:17" ht="2.25" customHeight="1" thickBot="1">
      <c r="A36" s="452"/>
      <c r="B36" s="452"/>
      <c r="C36" s="568"/>
      <c r="D36" s="456">
        <f>F36*1.5</f>
        <v>0</v>
      </c>
      <c r="E36" s="456">
        <f t="shared" si="7"/>
        <v>0</v>
      </c>
      <c r="F36" s="456">
        <f t="shared" si="8"/>
        <v>0</v>
      </c>
      <c r="G36" s="154"/>
      <c r="H36" s="456"/>
      <c r="I36" s="452"/>
      <c r="J36" s="452"/>
      <c r="K36" s="452"/>
      <c r="L36" s="570"/>
      <c r="M36" s="572"/>
      <c r="N36" s="452"/>
      <c r="O36" s="452"/>
      <c r="P36" s="452"/>
      <c r="Q36" s="452"/>
    </row>
    <row r="37" spans="1:17" ht="9.75">
      <c r="A37" s="451" t="s">
        <v>44</v>
      </c>
      <c r="B37" s="451" t="s">
        <v>45</v>
      </c>
      <c r="C37" s="567" t="s">
        <v>150</v>
      </c>
      <c r="D37" s="455">
        <f>F37*1.5</f>
        <v>150</v>
      </c>
      <c r="E37" s="455">
        <f t="shared" si="7"/>
        <v>50</v>
      </c>
      <c r="F37" s="455">
        <f t="shared" si="8"/>
        <v>100</v>
      </c>
      <c r="G37" s="455">
        <v>60</v>
      </c>
      <c r="H37" s="455"/>
      <c r="I37" s="451">
        <v>0</v>
      </c>
      <c r="J37" s="451">
        <v>0</v>
      </c>
      <c r="K37" s="451">
        <v>0</v>
      </c>
      <c r="L37" s="575">
        <v>32</v>
      </c>
      <c r="M37" s="573">
        <v>68</v>
      </c>
      <c r="N37" s="451">
        <v>0</v>
      </c>
      <c r="O37" s="451">
        <v>0</v>
      </c>
      <c r="P37" s="451">
        <v>0</v>
      </c>
      <c r="Q37" s="451">
        <v>0</v>
      </c>
    </row>
    <row r="38" spans="1:17" ht="3.75" customHeight="1" thickBot="1">
      <c r="A38" s="452"/>
      <c r="B38" s="452"/>
      <c r="C38" s="568"/>
      <c r="D38" s="456">
        <f>F38*1.5</f>
        <v>0</v>
      </c>
      <c r="E38" s="456">
        <f t="shared" si="7"/>
        <v>0</v>
      </c>
      <c r="F38" s="456">
        <f t="shared" si="8"/>
        <v>0</v>
      </c>
      <c r="G38" s="456"/>
      <c r="H38" s="456"/>
      <c r="I38" s="452"/>
      <c r="J38" s="452"/>
      <c r="K38" s="452"/>
      <c r="L38" s="576"/>
      <c r="M38" s="574"/>
      <c r="N38" s="452"/>
      <c r="O38" s="452"/>
      <c r="P38" s="452"/>
      <c r="Q38" s="452"/>
    </row>
    <row r="39" spans="1:17" ht="9.75">
      <c r="A39" s="560" t="s">
        <v>46</v>
      </c>
      <c r="B39" s="562" t="s">
        <v>273</v>
      </c>
      <c r="C39" s="564" t="s">
        <v>334</v>
      </c>
      <c r="D39" s="552">
        <f aca="true" t="shared" si="10" ref="D39:Q39">D41+D58</f>
        <v>4541.5</v>
      </c>
      <c r="E39" s="552">
        <f t="shared" si="10"/>
        <v>1213.5</v>
      </c>
      <c r="F39" s="449">
        <f t="shared" si="10"/>
        <v>3328</v>
      </c>
      <c r="G39" s="552">
        <f>G41+G58</f>
        <v>1710</v>
      </c>
      <c r="H39" s="449">
        <f t="shared" si="10"/>
        <v>215</v>
      </c>
      <c r="I39" s="449">
        <f t="shared" si="10"/>
        <v>60</v>
      </c>
      <c r="J39" s="449">
        <f t="shared" si="10"/>
        <v>0</v>
      </c>
      <c r="K39" s="449">
        <f t="shared" si="10"/>
        <v>0</v>
      </c>
      <c r="L39" s="449">
        <f t="shared" si="10"/>
        <v>368</v>
      </c>
      <c r="M39" s="449">
        <f t="shared" si="10"/>
        <v>710</v>
      </c>
      <c r="N39" s="449">
        <f t="shared" si="10"/>
        <v>464</v>
      </c>
      <c r="O39" s="449">
        <f t="shared" si="10"/>
        <v>774</v>
      </c>
      <c r="P39" s="449">
        <f t="shared" si="10"/>
        <v>560</v>
      </c>
      <c r="Q39" s="449">
        <f t="shared" si="10"/>
        <v>452</v>
      </c>
    </row>
    <row r="40" spans="1:17" ht="6" customHeight="1" thickBot="1">
      <c r="A40" s="561"/>
      <c r="B40" s="563"/>
      <c r="C40" s="565"/>
      <c r="D40" s="566"/>
      <c r="E40" s="566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</row>
    <row r="41" spans="1:17" ht="9.75">
      <c r="A41" s="557" t="s">
        <v>47</v>
      </c>
      <c r="B41" s="557" t="s">
        <v>274</v>
      </c>
      <c r="C41" s="558" t="s">
        <v>319</v>
      </c>
      <c r="D41" s="559">
        <f>D43+D45+D47+D48+D49+D50+D52+D53+D54+D55+D56</f>
        <v>1664.5</v>
      </c>
      <c r="E41" s="559">
        <f>E43+E45+E47+E48+E49+E50+E52+E53+E54+E55+E56</f>
        <v>554.5</v>
      </c>
      <c r="F41" s="457">
        <f>J41+K41+L41+M41+N41+O41+P41+Q41</f>
        <v>1110</v>
      </c>
      <c r="G41" s="457">
        <f>G43+G45+G47+G48+G50+G52+G53+G54+G55+G56</f>
        <v>324</v>
      </c>
      <c r="H41" s="457">
        <f aca="true" t="shared" si="11" ref="H41:N41">H43+H45+H47+H48+H49+H50+H52+H53+H54+H55</f>
        <v>149</v>
      </c>
      <c r="I41" s="555">
        <f t="shared" si="11"/>
        <v>0</v>
      </c>
      <c r="J41" s="555">
        <v>0</v>
      </c>
      <c r="K41" s="555">
        <v>0</v>
      </c>
      <c r="L41" s="457">
        <f t="shared" si="11"/>
        <v>304</v>
      </c>
      <c r="M41" s="457">
        <f t="shared" si="11"/>
        <v>272</v>
      </c>
      <c r="N41" s="457">
        <f t="shared" si="11"/>
        <v>128</v>
      </c>
      <c r="O41" s="457">
        <f>O43+O45+O47+O48+O49+O50+O52+O53+O54+O55+O56</f>
        <v>270</v>
      </c>
      <c r="P41" s="457">
        <f>P43+P45+P47+P48+P49+P50+P52+P53+P54+P55</f>
        <v>104</v>
      </c>
      <c r="Q41" s="457">
        <f>Q43+Q45+Q47+Q48+Q49+Q50+Q52+Q53+Q54+Q55</f>
        <v>32</v>
      </c>
    </row>
    <row r="42" spans="1:17" ht="8.25" customHeight="1" thickBot="1">
      <c r="A42" s="542"/>
      <c r="B42" s="542"/>
      <c r="C42" s="544"/>
      <c r="D42" s="454"/>
      <c r="E42" s="454"/>
      <c r="F42" s="458"/>
      <c r="G42" s="458"/>
      <c r="H42" s="458"/>
      <c r="I42" s="556"/>
      <c r="J42" s="556"/>
      <c r="K42" s="556"/>
      <c r="L42" s="458"/>
      <c r="M42" s="458"/>
      <c r="N42" s="458"/>
      <c r="O42" s="458"/>
      <c r="P42" s="458"/>
      <c r="Q42" s="458"/>
    </row>
    <row r="43" spans="1:17" ht="9.75">
      <c r="A43" s="447" t="s">
        <v>48</v>
      </c>
      <c r="B43" s="447" t="s">
        <v>155</v>
      </c>
      <c r="C43" s="545" t="s">
        <v>149</v>
      </c>
      <c r="D43" s="427">
        <f aca="true" t="shared" si="12" ref="D43:D55">F43*1.5</f>
        <v>198</v>
      </c>
      <c r="E43" s="427">
        <f>D43-F43</f>
        <v>66</v>
      </c>
      <c r="F43" s="427">
        <f aca="true" t="shared" si="13" ref="F43:F55">J43+K43+L43+M43+N43+O43+P43+Q43</f>
        <v>132</v>
      </c>
      <c r="G43" s="427">
        <v>132</v>
      </c>
      <c r="H43" s="427">
        <v>0</v>
      </c>
      <c r="I43" s="447">
        <v>0</v>
      </c>
      <c r="J43" s="447">
        <v>0</v>
      </c>
      <c r="K43" s="447">
        <v>0</v>
      </c>
      <c r="L43" s="537">
        <v>64</v>
      </c>
      <c r="M43" s="539">
        <v>68</v>
      </c>
      <c r="N43" s="447">
        <v>0</v>
      </c>
      <c r="O43" s="447">
        <v>0</v>
      </c>
      <c r="P43" s="447">
        <v>0</v>
      </c>
      <c r="Q43" s="447">
        <v>0</v>
      </c>
    </row>
    <row r="44" spans="1:17" ht="4.5" customHeight="1" thickBot="1">
      <c r="A44" s="521"/>
      <c r="B44" s="521"/>
      <c r="C44" s="551"/>
      <c r="D44" s="505">
        <f t="shared" si="12"/>
        <v>0</v>
      </c>
      <c r="E44" s="505"/>
      <c r="F44" s="505">
        <f t="shared" si="13"/>
        <v>0</v>
      </c>
      <c r="G44" s="429"/>
      <c r="H44" s="505"/>
      <c r="I44" s="521"/>
      <c r="J44" s="521"/>
      <c r="K44" s="521"/>
      <c r="L44" s="553"/>
      <c r="M44" s="554"/>
      <c r="N44" s="521"/>
      <c r="O44" s="521"/>
      <c r="P44" s="521"/>
      <c r="Q44" s="521"/>
    </row>
    <row r="45" spans="1:17" ht="10.5" thickBot="1">
      <c r="A45" s="496" t="s">
        <v>49</v>
      </c>
      <c r="B45" s="549" t="s">
        <v>52</v>
      </c>
      <c r="C45" s="550" t="s">
        <v>148</v>
      </c>
      <c r="D45" s="438">
        <f t="shared" si="12"/>
        <v>246</v>
      </c>
      <c r="E45" s="427">
        <f>D45-F45</f>
        <v>82</v>
      </c>
      <c r="F45" s="427">
        <f t="shared" si="13"/>
        <v>164</v>
      </c>
      <c r="G45" s="445">
        <v>16</v>
      </c>
      <c r="H45" s="438">
        <v>44</v>
      </c>
      <c r="I45" s="496">
        <v>0</v>
      </c>
      <c r="J45" s="496">
        <v>0</v>
      </c>
      <c r="K45" s="496">
        <v>0</v>
      </c>
      <c r="L45" s="533">
        <v>96</v>
      </c>
      <c r="M45" s="534">
        <v>68</v>
      </c>
      <c r="N45" s="496">
        <v>0</v>
      </c>
      <c r="O45" s="496">
        <v>0</v>
      </c>
      <c r="P45" s="496">
        <v>0</v>
      </c>
      <c r="Q45" s="496">
        <v>0</v>
      </c>
    </row>
    <row r="46" spans="1:17" ht="6" customHeight="1" thickBot="1">
      <c r="A46" s="496"/>
      <c r="B46" s="549"/>
      <c r="C46" s="550"/>
      <c r="D46" s="438">
        <f t="shared" si="12"/>
        <v>0</v>
      </c>
      <c r="E46" s="505"/>
      <c r="F46" s="505">
        <f t="shared" si="13"/>
        <v>0</v>
      </c>
      <c r="G46" s="446"/>
      <c r="H46" s="438"/>
      <c r="I46" s="496"/>
      <c r="J46" s="496"/>
      <c r="K46" s="496"/>
      <c r="L46" s="533"/>
      <c r="M46" s="534"/>
      <c r="N46" s="496"/>
      <c r="O46" s="496"/>
      <c r="P46" s="496"/>
      <c r="Q46" s="496"/>
    </row>
    <row r="47" spans="1:17" ht="15" customHeight="1" thickBot="1">
      <c r="A47" s="105" t="s">
        <v>50</v>
      </c>
      <c r="B47" s="122" t="s">
        <v>80</v>
      </c>
      <c r="C47" s="106" t="s">
        <v>279</v>
      </c>
      <c r="D47" s="104">
        <v>124</v>
      </c>
      <c r="E47" s="104">
        <f>D47-F47</f>
        <v>41</v>
      </c>
      <c r="F47" s="32">
        <f t="shared" si="13"/>
        <v>83</v>
      </c>
      <c r="G47" s="32">
        <v>30</v>
      </c>
      <c r="H47" s="32">
        <v>0</v>
      </c>
      <c r="I47" s="31">
        <v>0</v>
      </c>
      <c r="J47" s="31">
        <v>0</v>
      </c>
      <c r="K47" s="31">
        <v>0</v>
      </c>
      <c r="L47" s="197">
        <v>32</v>
      </c>
      <c r="M47" s="198">
        <v>51</v>
      </c>
      <c r="N47" s="31">
        <v>0</v>
      </c>
      <c r="O47" s="31">
        <v>0</v>
      </c>
      <c r="P47" s="31">
        <v>0</v>
      </c>
      <c r="Q47" s="31">
        <v>0</v>
      </c>
    </row>
    <row r="48" spans="1:17" ht="18" customHeight="1" thickBot="1">
      <c r="A48" s="120" t="s">
        <v>51</v>
      </c>
      <c r="B48" s="120" t="s">
        <v>81</v>
      </c>
      <c r="C48" s="99" t="s">
        <v>148</v>
      </c>
      <c r="D48" s="32">
        <f t="shared" si="12"/>
        <v>156</v>
      </c>
      <c r="E48" s="32">
        <f>D48-F48</f>
        <v>52</v>
      </c>
      <c r="F48" s="22">
        <f t="shared" si="13"/>
        <v>104</v>
      </c>
      <c r="G48" s="22">
        <v>20</v>
      </c>
      <c r="H48" s="22">
        <v>0</v>
      </c>
      <c r="I48" s="120">
        <v>0</v>
      </c>
      <c r="J48" s="120">
        <v>0</v>
      </c>
      <c r="K48" s="120">
        <v>0</v>
      </c>
      <c r="L48" s="199">
        <v>0</v>
      </c>
      <c r="M48" s="189">
        <v>0</v>
      </c>
      <c r="N48" s="120">
        <v>32</v>
      </c>
      <c r="O48" s="285">
        <v>72</v>
      </c>
      <c r="P48" s="120">
        <v>0</v>
      </c>
      <c r="Q48" s="128">
        <v>0</v>
      </c>
    </row>
    <row r="49" spans="1:17" ht="17.25" customHeight="1" thickBot="1">
      <c r="A49" s="120" t="s">
        <v>53</v>
      </c>
      <c r="B49" s="120" t="s">
        <v>54</v>
      </c>
      <c r="C49" s="99" t="s">
        <v>157</v>
      </c>
      <c r="D49" s="104">
        <f t="shared" si="12"/>
        <v>172.5</v>
      </c>
      <c r="E49" s="104">
        <f>D49-F49</f>
        <v>57.5</v>
      </c>
      <c r="F49" s="22">
        <f t="shared" si="13"/>
        <v>115</v>
      </c>
      <c r="G49" s="22">
        <v>20</v>
      </c>
      <c r="H49" s="22">
        <v>0</v>
      </c>
      <c r="I49" s="120">
        <v>0</v>
      </c>
      <c r="J49" s="120">
        <v>0</v>
      </c>
      <c r="K49" s="120">
        <v>0</v>
      </c>
      <c r="L49" s="200">
        <v>64</v>
      </c>
      <c r="M49" s="201">
        <v>51</v>
      </c>
      <c r="N49" s="120">
        <v>0</v>
      </c>
      <c r="O49" s="120">
        <v>0</v>
      </c>
      <c r="P49" s="120">
        <v>0</v>
      </c>
      <c r="Q49" s="128">
        <v>0</v>
      </c>
    </row>
    <row r="50" spans="1:17" ht="9.75">
      <c r="A50" s="447" t="s">
        <v>82</v>
      </c>
      <c r="B50" s="547" t="s">
        <v>307</v>
      </c>
      <c r="C50" s="545" t="s">
        <v>149</v>
      </c>
      <c r="D50" s="427">
        <f t="shared" si="12"/>
        <v>123</v>
      </c>
      <c r="E50" s="427">
        <f>D50-F50</f>
        <v>41</v>
      </c>
      <c r="F50" s="427">
        <f t="shared" si="13"/>
        <v>82</v>
      </c>
      <c r="G50" s="427">
        <v>8</v>
      </c>
      <c r="H50" s="427">
        <v>22</v>
      </c>
      <c r="I50" s="447">
        <v>0</v>
      </c>
      <c r="J50" s="447">
        <v>0</v>
      </c>
      <c r="K50" s="447">
        <v>0</v>
      </c>
      <c r="L50" s="537">
        <v>48</v>
      </c>
      <c r="M50" s="539">
        <v>34</v>
      </c>
      <c r="N50" s="447">
        <v>0</v>
      </c>
      <c r="O50" s="535">
        <v>0</v>
      </c>
      <c r="P50" s="447">
        <v>0</v>
      </c>
      <c r="Q50" s="447">
        <v>0</v>
      </c>
    </row>
    <row r="51" spans="1:17" ht="9" customHeight="1" thickBot="1">
      <c r="A51" s="448"/>
      <c r="B51" s="548"/>
      <c r="C51" s="546"/>
      <c r="D51" s="428">
        <f t="shared" si="12"/>
        <v>0</v>
      </c>
      <c r="E51" s="428"/>
      <c r="F51" s="428"/>
      <c r="G51" s="428"/>
      <c r="H51" s="428">
        <v>92</v>
      </c>
      <c r="I51" s="448"/>
      <c r="J51" s="448"/>
      <c r="K51" s="448"/>
      <c r="L51" s="538"/>
      <c r="M51" s="540"/>
      <c r="N51" s="448"/>
      <c r="O51" s="536"/>
      <c r="P51" s="448"/>
      <c r="Q51" s="448"/>
    </row>
    <row r="52" spans="1:17" ht="18" customHeight="1" thickBot="1">
      <c r="A52" s="18" t="s">
        <v>83</v>
      </c>
      <c r="B52" s="18" t="s">
        <v>84</v>
      </c>
      <c r="C52" s="100" t="s">
        <v>148</v>
      </c>
      <c r="D52" s="133">
        <f t="shared" si="12"/>
        <v>102</v>
      </c>
      <c r="E52" s="133">
        <f>D52-F52</f>
        <v>34</v>
      </c>
      <c r="F52" s="133">
        <f t="shared" si="13"/>
        <v>68</v>
      </c>
      <c r="G52" s="155">
        <v>0</v>
      </c>
      <c r="H52" s="133">
        <v>8</v>
      </c>
      <c r="I52" s="18">
        <v>0</v>
      </c>
      <c r="J52" s="18">
        <v>0</v>
      </c>
      <c r="K52" s="18">
        <v>0</v>
      </c>
      <c r="L52" s="202">
        <v>0</v>
      </c>
      <c r="M52" s="202">
        <v>0</v>
      </c>
      <c r="N52" s="18">
        <v>0</v>
      </c>
      <c r="O52" s="133">
        <v>0</v>
      </c>
      <c r="P52" s="18">
        <v>52</v>
      </c>
      <c r="Q52" s="56">
        <v>16</v>
      </c>
    </row>
    <row r="53" spans="1:17" ht="19.5" customHeight="1" thickBot="1">
      <c r="A53" s="18" t="s">
        <v>55</v>
      </c>
      <c r="B53" s="18" t="s">
        <v>57</v>
      </c>
      <c r="C53" s="100" t="s">
        <v>150</v>
      </c>
      <c r="D53" s="133">
        <f t="shared" si="12"/>
        <v>102</v>
      </c>
      <c r="E53" s="133">
        <f>D53-F53</f>
        <v>34</v>
      </c>
      <c r="F53" s="133">
        <f t="shared" si="13"/>
        <v>68</v>
      </c>
      <c r="G53" s="155">
        <v>0</v>
      </c>
      <c r="H53" s="133">
        <v>35</v>
      </c>
      <c r="I53" s="18">
        <v>0</v>
      </c>
      <c r="J53" s="18">
        <v>0</v>
      </c>
      <c r="K53" s="18">
        <v>0</v>
      </c>
      <c r="L53" s="202">
        <v>0</v>
      </c>
      <c r="M53" s="203"/>
      <c r="N53" s="18">
        <v>32</v>
      </c>
      <c r="O53" s="59">
        <v>36</v>
      </c>
      <c r="P53" s="18">
        <v>0</v>
      </c>
      <c r="Q53" s="129">
        <v>0</v>
      </c>
    </row>
    <row r="54" spans="1:17" ht="18" customHeight="1" thickBot="1">
      <c r="A54" s="18" t="s">
        <v>56</v>
      </c>
      <c r="B54" s="139" t="s">
        <v>58</v>
      </c>
      <c r="C54" s="100" t="s">
        <v>150</v>
      </c>
      <c r="D54" s="133">
        <f t="shared" si="12"/>
        <v>156</v>
      </c>
      <c r="E54" s="133">
        <f>D54-F54</f>
        <v>52</v>
      </c>
      <c r="F54" s="133">
        <f t="shared" si="13"/>
        <v>104</v>
      </c>
      <c r="G54" s="155">
        <v>0</v>
      </c>
      <c r="H54" s="133">
        <v>40</v>
      </c>
      <c r="I54" s="18">
        <v>0</v>
      </c>
      <c r="J54" s="18">
        <v>0</v>
      </c>
      <c r="K54" s="18">
        <v>0</v>
      </c>
      <c r="L54" s="202">
        <v>0</v>
      </c>
      <c r="M54" s="202">
        <v>0</v>
      </c>
      <c r="N54" s="18">
        <v>32</v>
      </c>
      <c r="O54" s="59">
        <v>72</v>
      </c>
      <c r="P54" s="59"/>
      <c r="Q54" s="132">
        <v>0</v>
      </c>
    </row>
    <row r="55" spans="1:17" ht="27.75" customHeight="1" thickBot="1">
      <c r="A55" s="119" t="s">
        <v>275</v>
      </c>
      <c r="B55" s="119" t="s">
        <v>94</v>
      </c>
      <c r="C55" s="101" t="s">
        <v>317</v>
      </c>
      <c r="D55" s="52">
        <f t="shared" si="12"/>
        <v>204</v>
      </c>
      <c r="E55" s="52">
        <f>D55-F55</f>
        <v>68</v>
      </c>
      <c r="F55" s="52">
        <f t="shared" si="13"/>
        <v>136</v>
      </c>
      <c r="G55" s="52">
        <v>118</v>
      </c>
      <c r="H55" s="52">
        <v>0</v>
      </c>
      <c r="I55" s="119"/>
      <c r="J55" s="119"/>
      <c r="K55" s="119"/>
      <c r="L55" s="204">
        <v>0</v>
      </c>
      <c r="M55" s="204">
        <v>0</v>
      </c>
      <c r="N55" s="53">
        <v>32</v>
      </c>
      <c r="O55" s="232">
        <v>36</v>
      </c>
      <c r="P55" s="54">
        <v>52</v>
      </c>
      <c r="Q55" s="57">
        <v>16</v>
      </c>
    </row>
    <row r="56" spans="1:17" ht="10.5" thickBot="1">
      <c r="A56" s="611" t="s">
        <v>151</v>
      </c>
      <c r="B56" s="612" t="s">
        <v>152</v>
      </c>
      <c r="C56" s="550" t="s">
        <v>98</v>
      </c>
      <c r="D56" s="438">
        <f>F56*1.5</f>
        <v>81</v>
      </c>
      <c r="E56" s="438">
        <f>D56-F56</f>
        <v>27</v>
      </c>
      <c r="F56" s="438">
        <f>I56+J56+K56+L56+M56+N56+O56+P56+Q56</f>
        <v>54</v>
      </c>
      <c r="G56" s="425">
        <v>0</v>
      </c>
      <c r="H56" s="438">
        <v>8</v>
      </c>
      <c r="I56" s="438">
        <v>0</v>
      </c>
      <c r="J56" s="438">
        <v>0</v>
      </c>
      <c r="K56" s="438">
        <v>0</v>
      </c>
      <c r="L56" s="609">
        <v>0</v>
      </c>
      <c r="M56" s="609">
        <v>0</v>
      </c>
      <c r="N56" s="617">
        <v>0</v>
      </c>
      <c r="O56" s="615">
        <v>54</v>
      </c>
      <c r="P56" s="617">
        <v>0</v>
      </c>
      <c r="Q56" s="617">
        <v>0</v>
      </c>
    </row>
    <row r="57" spans="1:17" ht="15.75" customHeight="1" thickBot="1">
      <c r="A57" s="612"/>
      <c r="B57" s="612"/>
      <c r="C57" s="550"/>
      <c r="D57" s="438"/>
      <c r="E57" s="438"/>
      <c r="F57" s="438"/>
      <c r="G57" s="426"/>
      <c r="H57" s="438"/>
      <c r="I57" s="438"/>
      <c r="J57" s="438"/>
      <c r="K57" s="438"/>
      <c r="L57" s="610"/>
      <c r="M57" s="610"/>
      <c r="N57" s="618"/>
      <c r="O57" s="616"/>
      <c r="P57" s="618"/>
      <c r="Q57" s="618"/>
    </row>
    <row r="58" spans="1:17" ht="9.75">
      <c r="A58" s="541" t="s">
        <v>59</v>
      </c>
      <c r="B58" s="541" t="s">
        <v>60</v>
      </c>
      <c r="C58" s="543" t="s">
        <v>366</v>
      </c>
      <c r="D58" s="532">
        <f aca="true" t="shared" si="14" ref="D58:Q58">D60+D69+D73+D77</f>
        <v>2877</v>
      </c>
      <c r="E58" s="532">
        <f t="shared" si="14"/>
        <v>659</v>
      </c>
      <c r="F58" s="532">
        <f t="shared" si="14"/>
        <v>2218</v>
      </c>
      <c r="G58" s="453">
        <f>G60+G69+G73+G77</f>
        <v>1386</v>
      </c>
      <c r="H58" s="532">
        <f t="shared" si="14"/>
        <v>66</v>
      </c>
      <c r="I58" s="532">
        <f t="shared" si="14"/>
        <v>60</v>
      </c>
      <c r="J58" s="532">
        <f t="shared" si="14"/>
        <v>0</v>
      </c>
      <c r="K58" s="532">
        <f t="shared" si="14"/>
        <v>0</v>
      </c>
      <c r="L58" s="532">
        <f t="shared" si="14"/>
        <v>64</v>
      </c>
      <c r="M58" s="532">
        <f t="shared" si="14"/>
        <v>438</v>
      </c>
      <c r="N58" s="532">
        <f t="shared" si="14"/>
        <v>336</v>
      </c>
      <c r="O58" s="532">
        <f t="shared" si="14"/>
        <v>504</v>
      </c>
      <c r="P58" s="532">
        <f t="shared" si="14"/>
        <v>456</v>
      </c>
      <c r="Q58" s="532">
        <f t="shared" si="14"/>
        <v>420</v>
      </c>
    </row>
    <row r="59" spans="1:17" ht="15.75" customHeight="1" thickBot="1">
      <c r="A59" s="542"/>
      <c r="B59" s="542"/>
      <c r="C59" s="544"/>
      <c r="D59" s="454"/>
      <c r="E59" s="454"/>
      <c r="F59" s="458"/>
      <c r="G59" s="454"/>
      <c r="H59" s="458"/>
      <c r="I59" s="458"/>
      <c r="J59" s="458"/>
      <c r="K59" s="458"/>
      <c r="L59" s="458"/>
      <c r="M59" s="458"/>
      <c r="N59" s="458"/>
      <c r="O59" s="458"/>
      <c r="P59" s="458"/>
      <c r="Q59" s="458"/>
    </row>
    <row r="60" spans="1:17" ht="70.5" customHeight="1" thickBot="1">
      <c r="A60" s="184" t="s">
        <v>95</v>
      </c>
      <c r="B60" s="185" t="s">
        <v>85</v>
      </c>
      <c r="C60" s="186" t="s">
        <v>365</v>
      </c>
      <c r="D60" s="187">
        <f>D61+D63+D65+D67+D68</f>
        <v>1527</v>
      </c>
      <c r="E60" s="187">
        <f>E61+E63+E65+E67+E68</f>
        <v>389</v>
      </c>
      <c r="F60" s="187">
        <f aca="true" t="shared" si="15" ref="F60:Q60">F61+F63+F65+F67+F68</f>
        <v>1138</v>
      </c>
      <c r="G60" s="187">
        <f>G61+G63+G65+G67+G68</f>
        <v>760</v>
      </c>
      <c r="H60" s="187">
        <f t="shared" si="15"/>
        <v>0</v>
      </c>
      <c r="I60" s="187">
        <f t="shared" si="15"/>
        <v>30</v>
      </c>
      <c r="J60" s="187">
        <f t="shared" si="15"/>
        <v>0</v>
      </c>
      <c r="K60" s="187">
        <f t="shared" si="15"/>
        <v>0</v>
      </c>
      <c r="L60" s="187">
        <f t="shared" si="15"/>
        <v>32</v>
      </c>
      <c r="M60" s="187">
        <f t="shared" si="15"/>
        <v>102</v>
      </c>
      <c r="N60" s="187">
        <f t="shared" si="15"/>
        <v>272</v>
      </c>
      <c r="O60" s="187">
        <f t="shared" si="15"/>
        <v>252</v>
      </c>
      <c r="P60" s="187">
        <f t="shared" si="15"/>
        <v>300</v>
      </c>
      <c r="Q60" s="188">
        <f t="shared" si="15"/>
        <v>180</v>
      </c>
    </row>
    <row r="61" spans="1:31" ht="9.75">
      <c r="A61" s="522" t="s">
        <v>61</v>
      </c>
      <c r="B61" s="605" t="s">
        <v>86</v>
      </c>
      <c r="C61" s="607" t="s">
        <v>306</v>
      </c>
      <c r="D61" s="613">
        <v>306</v>
      </c>
      <c r="E61" s="598">
        <v>102</v>
      </c>
      <c r="F61" s="427">
        <f>J61+K61+L61+M61+N61+O61+P61+Q61</f>
        <v>204</v>
      </c>
      <c r="G61" s="427">
        <v>100</v>
      </c>
      <c r="H61" s="427">
        <v>0</v>
      </c>
      <c r="I61" s="447">
        <v>0</v>
      </c>
      <c r="J61" s="447">
        <v>0</v>
      </c>
      <c r="K61" s="447">
        <v>0</v>
      </c>
      <c r="L61" s="537">
        <v>0</v>
      </c>
      <c r="M61" s="537">
        <v>0</v>
      </c>
      <c r="N61" s="427">
        <v>80</v>
      </c>
      <c r="O61" s="519">
        <v>36</v>
      </c>
      <c r="P61" s="602">
        <v>52</v>
      </c>
      <c r="Q61" s="600">
        <v>36</v>
      </c>
      <c r="AE61" s="171"/>
    </row>
    <row r="62" spans="1:17" ht="19.5" customHeight="1" thickBot="1">
      <c r="A62" s="470"/>
      <c r="B62" s="606"/>
      <c r="C62" s="608"/>
      <c r="D62" s="614"/>
      <c r="E62" s="599"/>
      <c r="F62" s="428"/>
      <c r="G62" s="428"/>
      <c r="H62" s="428"/>
      <c r="I62" s="448"/>
      <c r="J62" s="448"/>
      <c r="K62" s="448"/>
      <c r="L62" s="538"/>
      <c r="M62" s="538"/>
      <c r="N62" s="428"/>
      <c r="O62" s="604"/>
      <c r="P62" s="603"/>
      <c r="Q62" s="601"/>
    </row>
    <row r="63" spans="1:17" ht="10.5" thickBot="1">
      <c r="A63" s="522" t="s">
        <v>62</v>
      </c>
      <c r="B63" s="496" t="s">
        <v>87</v>
      </c>
      <c r="C63" s="550" t="s">
        <v>332</v>
      </c>
      <c r="D63" s="523">
        <f>F63*1.5</f>
        <v>408</v>
      </c>
      <c r="E63" s="525">
        <f>D63-F63</f>
        <v>136</v>
      </c>
      <c r="F63" s="427">
        <f>M63+N63+O63+P63</f>
        <v>272</v>
      </c>
      <c r="G63" s="427">
        <v>150</v>
      </c>
      <c r="H63" s="427">
        <v>0</v>
      </c>
      <c r="I63" s="447">
        <v>0</v>
      </c>
      <c r="J63" s="447">
        <v>0</v>
      </c>
      <c r="K63" s="447">
        <v>0</v>
      </c>
      <c r="L63" s="497">
        <v>0</v>
      </c>
      <c r="M63" s="529">
        <v>68</v>
      </c>
      <c r="N63" s="427">
        <v>80</v>
      </c>
      <c r="O63" s="519">
        <v>72</v>
      </c>
      <c r="P63" s="519">
        <v>52</v>
      </c>
      <c r="Q63" s="427">
        <v>0</v>
      </c>
    </row>
    <row r="64" spans="1:17" ht="21.75" customHeight="1" thickBot="1">
      <c r="A64" s="468"/>
      <c r="B64" s="496"/>
      <c r="C64" s="550"/>
      <c r="D64" s="524"/>
      <c r="E64" s="526"/>
      <c r="F64" s="505"/>
      <c r="G64" s="429"/>
      <c r="H64" s="505"/>
      <c r="I64" s="521"/>
      <c r="J64" s="521"/>
      <c r="K64" s="521"/>
      <c r="L64" s="498"/>
      <c r="M64" s="530"/>
      <c r="N64" s="505"/>
      <c r="O64" s="520"/>
      <c r="P64" s="520"/>
      <c r="Q64" s="505"/>
    </row>
    <row r="65" spans="1:17" ht="10.5" thickBot="1">
      <c r="A65" s="496" t="s">
        <v>63</v>
      </c>
      <c r="B65" s="496" t="s">
        <v>88</v>
      </c>
      <c r="C65" s="517" t="s">
        <v>333</v>
      </c>
      <c r="D65" s="527">
        <f>F65*1.5</f>
        <v>453</v>
      </c>
      <c r="E65" s="527">
        <f>D65-F65</f>
        <v>151</v>
      </c>
      <c r="F65" s="438">
        <f>J65+K65+L65+M65+N65+O65+P65+Q65</f>
        <v>302</v>
      </c>
      <c r="G65" s="425">
        <v>150</v>
      </c>
      <c r="H65" s="438">
        <v>0</v>
      </c>
      <c r="I65" s="438">
        <v>30</v>
      </c>
      <c r="J65" s="496">
        <v>0</v>
      </c>
      <c r="K65" s="496">
        <v>0</v>
      </c>
      <c r="L65" s="503">
        <v>32</v>
      </c>
      <c r="M65" s="504">
        <v>34</v>
      </c>
      <c r="N65" s="531">
        <v>112</v>
      </c>
      <c r="O65" s="528">
        <v>72</v>
      </c>
      <c r="P65" s="528">
        <v>52</v>
      </c>
      <c r="Q65" s="528"/>
    </row>
    <row r="66" spans="1:17" ht="18" customHeight="1" thickBot="1">
      <c r="A66" s="496"/>
      <c r="B66" s="496"/>
      <c r="C66" s="518"/>
      <c r="D66" s="527"/>
      <c r="E66" s="527"/>
      <c r="F66" s="438"/>
      <c r="G66" s="426"/>
      <c r="H66" s="438"/>
      <c r="I66" s="438"/>
      <c r="J66" s="496"/>
      <c r="K66" s="496"/>
      <c r="L66" s="503"/>
      <c r="M66" s="504"/>
      <c r="N66" s="531"/>
      <c r="O66" s="528"/>
      <c r="P66" s="528"/>
      <c r="Q66" s="528"/>
    </row>
    <row r="67" spans="1:17" ht="15.75" customHeight="1" thickBot="1">
      <c r="A67" s="31" t="s">
        <v>64</v>
      </c>
      <c r="B67" s="31" t="s">
        <v>1</v>
      </c>
      <c r="C67" s="99" t="s">
        <v>364</v>
      </c>
      <c r="D67" s="32">
        <v>216</v>
      </c>
      <c r="E67" s="32">
        <v>0</v>
      </c>
      <c r="F67" s="32">
        <v>216</v>
      </c>
      <c r="G67" s="32">
        <v>216</v>
      </c>
      <c r="H67" s="32">
        <v>0</v>
      </c>
      <c r="I67" s="31">
        <v>0</v>
      </c>
      <c r="J67" s="31">
        <v>0</v>
      </c>
      <c r="K67" s="31">
        <v>0</v>
      </c>
      <c r="L67" s="205">
        <v>0</v>
      </c>
      <c r="M67" s="197">
        <v>0</v>
      </c>
      <c r="N67" s="32"/>
      <c r="O67" s="286">
        <v>72</v>
      </c>
      <c r="P67" s="226">
        <v>144</v>
      </c>
      <c r="Q67" s="32"/>
    </row>
    <row r="68" spans="1:17" ht="29.25" customHeight="1" thickBot="1">
      <c r="A68" s="120" t="s">
        <v>65</v>
      </c>
      <c r="B68" s="19" t="s">
        <v>276</v>
      </c>
      <c r="C68" s="99" t="s">
        <v>98</v>
      </c>
      <c r="D68" s="22">
        <v>144</v>
      </c>
      <c r="E68" s="22">
        <v>0</v>
      </c>
      <c r="F68" s="22">
        <v>144</v>
      </c>
      <c r="G68" s="22">
        <v>144</v>
      </c>
      <c r="H68" s="22">
        <v>0</v>
      </c>
      <c r="I68" s="120">
        <v>0</v>
      </c>
      <c r="J68" s="120">
        <v>0</v>
      </c>
      <c r="K68" s="120">
        <v>0</v>
      </c>
      <c r="L68" s="189">
        <v>0</v>
      </c>
      <c r="M68" s="199">
        <v>0</v>
      </c>
      <c r="N68" s="22"/>
      <c r="O68" s="22"/>
      <c r="P68" s="58"/>
      <c r="Q68" s="135">
        <v>144</v>
      </c>
    </row>
    <row r="69" spans="1:17" ht="76.5" customHeight="1" thickBot="1">
      <c r="A69" s="179" t="s">
        <v>66</v>
      </c>
      <c r="B69" s="179" t="s">
        <v>89</v>
      </c>
      <c r="C69" s="180" t="s">
        <v>318</v>
      </c>
      <c r="D69" s="181">
        <f>D70+D71+D72</f>
        <v>657</v>
      </c>
      <c r="E69" s="181">
        <f aca="true" t="shared" si="16" ref="E69:P69">E70+E71+E72</f>
        <v>135</v>
      </c>
      <c r="F69" s="181">
        <f>F70+F71+F72</f>
        <v>522</v>
      </c>
      <c r="G69" s="181">
        <f>G70+G71+G72</f>
        <v>258</v>
      </c>
      <c r="H69" s="181">
        <f t="shared" si="16"/>
        <v>66</v>
      </c>
      <c r="I69" s="181">
        <f t="shared" si="16"/>
        <v>0</v>
      </c>
      <c r="J69" s="181">
        <f t="shared" si="16"/>
        <v>0</v>
      </c>
      <c r="K69" s="181">
        <f t="shared" si="16"/>
        <v>0</v>
      </c>
      <c r="L69" s="181">
        <f t="shared" si="16"/>
        <v>0</v>
      </c>
      <c r="M69" s="181">
        <f t="shared" si="16"/>
        <v>0</v>
      </c>
      <c r="N69" s="181">
        <f>N70+N71+N72</f>
        <v>64</v>
      </c>
      <c r="O69" s="227">
        <f t="shared" si="16"/>
        <v>252</v>
      </c>
      <c r="P69" s="181">
        <f t="shared" si="16"/>
        <v>78</v>
      </c>
      <c r="Q69" s="182">
        <f>Q70+Q71+Q72</f>
        <v>128</v>
      </c>
    </row>
    <row r="70" spans="1:17" ht="36" customHeight="1" thickBot="1">
      <c r="A70" s="120" t="s">
        <v>67</v>
      </c>
      <c r="B70" s="120" t="s">
        <v>90</v>
      </c>
      <c r="C70" s="102" t="s">
        <v>316</v>
      </c>
      <c r="D70" s="22">
        <f>F70*1.5</f>
        <v>405</v>
      </c>
      <c r="E70" s="22">
        <f>D70-F70</f>
        <v>135</v>
      </c>
      <c r="F70" s="22">
        <f>J70+K70+L70+M70+N70+O70+P70+Q70</f>
        <v>270</v>
      </c>
      <c r="G70" s="22">
        <v>6</v>
      </c>
      <c r="H70" s="22">
        <v>66</v>
      </c>
      <c r="I70" s="120">
        <v>0</v>
      </c>
      <c r="J70" s="120">
        <v>0</v>
      </c>
      <c r="K70" s="120">
        <v>0</v>
      </c>
      <c r="L70" s="189">
        <v>0</v>
      </c>
      <c r="M70" s="199">
        <v>0</v>
      </c>
      <c r="N70" s="22">
        <v>64</v>
      </c>
      <c r="O70" s="231">
        <v>108</v>
      </c>
      <c r="P70" s="22">
        <v>78</v>
      </c>
      <c r="Q70" s="176">
        <v>20</v>
      </c>
    </row>
    <row r="71" spans="1:17" ht="18" customHeight="1" thickBot="1">
      <c r="A71" s="120" t="s">
        <v>68</v>
      </c>
      <c r="B71" s="120" t="s">
        <v>1</v>
      </c>
      <c r="C71" s="102" t="s">
        <v>98</v>
      </c>
      <c r="D71" s="22">
        <v>144</v>
      </c>
      <c r="E71" s="22">
        <v>0</v>
      </c>
      <c r="F71" s="22">
        <v>144</v>
      </c>
      <c r="G71" s="22">
        <v>144</v>
      </c>
      <c r="H71" s="22">
        <v>0</v>
      </c>
      <c r="I71" s="120">
        <v>0</v>
      </c>
      <c r="J71" s="120">
        <v>0</v>
      </c>
      <c r="K71" s="120">
        <v>0</v>
      </c>
      <c r="L71" s="189">
        <v>0</v>
      </c>
      <c r="M71" s="189">
        <v>0</v>
      </c>
      <c r="N71" s="120">
        <v>0</v>
      </c>
      <c r="O71" s="58">
        <v>144</v>
      </c>
      <c r="P71" s="22"/>
      <c r="Q71" s="130"/>
    </row>
    <row r="72" spans="1:17" ht="27.75" customHeight="1" thickBot="1">
      <c r="A72" s="120" t="s">
        <v>69</v>
      </c>
      <c r="B72" s="137" t="s">
        <v>276</v>
      </c>
      <c r="C72" s="99" t="s">
        <v>98</v>
      </c>
      <c r="D72" s="22">
        <v>108</v>
      </c>
      <c r="E72" s="22">
        <v>0</v>
      </c>
      <c r="F72" s="22">
        <v>108</v>
      </c>
      <c r="G72" s="22">
        <v>108</v>
      </c>
      <c r="H72" s="22">
        <v>0</v>
      </c>
      <c r="I72" s="120">
        <v>0</v>
      </c>
      <c r="J72" s="120">
        <v>0</v>
      </c>
      <c r="K72" s="120">
        <v>0</v>
      </c>
      <c r="L72" s="189">
        <v>0</v>
      </c>
      <c r="M72" s="189">
        <v>0</v>
      </c>
      <c r="N72" s="120">
        <v>0</v>
      </c>
      <c r="O72" s="58"/>
      <c r="P72" s="22"/>
      <c r="Q72" s="175">
        <v>108</v>
      </c>
    </row>
    <row r="73" spans="1:17" ht="30" customHeight="1" thickBot="1">
      <c r="A73" s="179" t="s">
        <v>70</v>
      </c>
      <c r="B73" s="179" t="s">
        <v>91</v>
      </c>
      <c r="C73" s="183" t="s">
        <v>284</v>
      </c>
      <c r="D73" s="181">
        <f>D74+D75+D76</f>
        <v>249</v>
      </c>
      <c r="E73" s="181">
        <f>E74+E75+E76</f>
        <v>59</v>
      </c>
      <c r="F73" s="181">
        <f>F74+F75+F76</f>
        <v>190</v>
      </c>
      <c r="G73" s="181">
        <f>G74+G75+G76</f>
        <v>102</v>
      </c>
      <c r="H73" s="181">
        <f>H74+H75+H76</f>
        <v>0</v>
      </c>
      <c r="I73" s="181">
        <f>I74</f>
        <v>30</v>
      </c>
      <c r="J73" s="181">
        <f>J74+J75+J76</f>
        <v>0</v>
      </c>
      <c r="K73" s="181">
        <f>K74+K75+K76</f>
        <v>0</v>
      </c>
      <c r="L73" s="181">
        <f>L74+L75+L76</f>
        <v>0</v>
      </c>
      <c r="M73" s="181">
        <f>M74+M75+M76</f>
        <v>0</v>
      </c>
      <c r="N73" s="181">
        <f>N74+N75+N76</f>
        <v>0</v>
      </c>
      <c r="O73" s="181">
        <v>0</v>
      </c>
      <c r="P73" s="181">
        <f>P74+P75+P76</f>
        <v>78</v>
      </c>
      <c r="Q73" s="182">
        <f>Q74+Q75+Q76</f>
        <v>112</v>
      </c>
    </row>
    <row r="74" spans="1:17" ht="26.25" customHeight="1" thickBot="1">
      <c r="A74" s="120" t="s">
        <v>71</v>
      </c>
      <c r="B74" s="120" t="s">
        <v>92</v>
      </c>
      <c r="C74" s="306" t="s">
        <v>329</v>
      </c>
      <c r="D74" s="22">
        <f>F74*1.5</f>
        <v>177</v>
      </c>
      <c r="E74" s="22">
        <f>D74-F74</f>
        <v>59</v>
      </c>
      <c r="F74" s="22">
        <f>J74+K74+L74+M74+N74+O74+P74+Q74</f>
        <v>118</v>
      </c>
      <c r="G74" s="22">
        <v>30</v>
      </c>
      <c r="H74" s="22">
        <v>0</v>
      </c>
      <c r="I74" s="22">
        <v>30</v>
      </c>
      <c r="J74" s="120">
        <v>0</v>
      </c>
      <c r="K74" s="120">
        <v>0</v>
      </c>
      <c r="L74" s="189">
        <v>0</v>
      </c>
      <c r="M74" s="189">
        <v>0</v>
      </c>
      <c r="N74" s="120">
        <v>0</v>
      </c>
      <c r="O74" s="22">
        <v>0</v>
      </c>
      <c r="P74" s="22">
        <v>78</v>
      </c>
      <c r="Q74" s="135">
        <v>40</v>
      </c>
    </row>
    <row r="75" spans="1:17" ht="16.5" customHeight="1" thickBot="1">
      <c r="A75" s="18" t="s">
        <v>72</v>
      </c>
      <c r="B75" s="18" t="s">
        <v>1</v>
      </c>
      <c r="C75" s="103" t="s">
        <v>330</v>
      </c>
      <c r="D75" s="133">
        <v>36</v>
      </c>
      <c r="E75" s="133">
        <v>0</v>
      </c>
      <c r="F75" s="133">
        <v>36</v>
      </c>
      <c r="G75" s="155">
        <v>36</v>
      </c>
      <c r="H75" s="133">
        <v>0</v>
      </c>
      <c r="I75" s="18">
        <v>0</v>
      </c>
      <c r="J75" s="18">
        <v>0</v>
      </c>
      <c r="K75" s="18">
        <v>0</v>
      </c>
      <c r="L75" s="202">
        <v>0</v>
      </c>
      <c r="M75" s="202">
        <v>0</v>
      </c>
      <c r="N75" s="18">
        <v>0</v>
      </c>
      <c r="O75" s="18">
        <v>0</v>
      </c>
      <c r="P75" s="18">
        <v>0</v>
      </c>
      <c r="Q75" s="312">
        <v>36</v>
      </c>
    </row>
    <row r="76" spans="1:17" ht="21" thickBot="1">
      <c r="A76" s="122" t="s">
        <v>96</v>
      </c>
      <c r="B76" s="19" t="s">
        <v>276</v>
      </c>
      <c r="C76" s="131" t="s">
        <v>98</v>
      </c>
      <c r="D76" s="124">
        <v>36</v>
      </c>
      <c r="E76" s="124">
        <v>0</v>
      </c>
      <c r="F76" s="124">
        <v>36</v>
      </c>
      <c r="G76" s="153">
        <v>36</v>
      </c>
      <c r="H76" s="124">
        <v>0</v>
      </c>
      <c r="I76" s="122"/>
      <c r="J76" s="122">
        <v>0</v>
      </c>
      <c r="K76" s="122">
        <v>0</v>
      </c>
      <c r="L76" s="206">
        <v>0</v>
      </c>
      <c r="M76" s="206">
        <v>0</v>
      </c>
      <c r="N76" s="122">
        <v>0</v>
      </c>
      <c r="O76" s="122">
        <v>0</v>
      </c>
      <c r="P76" s="122">
        <v>0</v>
      </c>
      <c r="Q76" s="127">
        <v>36</v>
      </c>
    </row>
    <row r="77" spans="1:17" ht="9.75">
      <c r="A77" s="506" t="s">
        <v>73</v>
      </c>
      <c r="B77" s="508" t="s">
        <v>270</v>
      </c>
      <c r="C77" s="509" t="s">
        <v>331</v>
      </c>
      <c r="D77" s="512">
        <f aca="true" t="shared" si="17" ref="D77:Q77">D80+D81+D82</f>
        <v>444</v>
      </c>
      <c r="E77" s="514">
        <f t="shared" si="17"/>
        <v>76</v>
      </c>
      <c r="F77" s="516">
        <f>F80+F81+F82</f>
        <v>368</v>
      </c>
      <c r="G77" s="435">
        <f>G80+G81+G82</f>
        <v>266</v>
      </c>
      <c r="H77" s="516">
        <f t="shared" si="17"/>
        <v>0</v>
      </c>
      <c r="I77" s="497">
        <f t="shared" si="17"/>
        <v>0</v>
      </c>
      <c r="J77" s="497">
        <f t="shared" si="17"/>
        <v>0</v>
      </c>
      <c r="K77" s="497">
        <f t="shared" si="17"/>
        <v>0</v>
      </c>
      <c r="L77" s="435">
        <f>L80+L81+L82</f>
        <v>32</v>
      </c>
      <c r="M77" s="577">
        <f>M80+M81+M82</f>
        <v>336</v>
      </c>
      <c r="N77" s="435">
        <f>N80+N81+N82</f>
        <v>0</v>
      </c>
      <c r="O77" s="435">
        <v>0</v>
      </c>
      <c r="P77" s="497">
        <f t="shared" si="17"/>
        <v>0</v>
      </c>
      <c r="Q77" s="497">
        <f t="shared" si="17"/>
        <v>0</v>
      </c>
    </row>
    <row r="78" spans="1:17" ht="9.75">
      <c r="A78" s="507"/>
      <c r="B78" s="508"/>
      <c r="C78" s="510"/>
      <c r="D78" s="513"/>
      <c r="E78" s="515"/>
      <c r="F78" s="436"/>
      <c r="G78" s="436"/>
      <c r="H78" s="436"/>
      <c r="I78" s="498"/>
      <c r="J78" s="498"/>
      <c r="K78" s="498"/>
      <c r="L78" s="436"/>
      <c r="M78" s="578"/>
      <c r="N78" s="436"/>
      <c r="O78" s="436"/>
      <c r="P78" s="498"/>
      <c r="Q78" s="498"/>
    </row>
    <row r="79" spans="1:17" ht="15.75" customHeight="1" thickBot="1">
      <c r="A79" s="507"/>
      <c r="B79" s="508"/>
      <c r="C79" s="511"/>
      <c r="D79" s="513"/>
      <c r="E79" s="515"/>
      <c r="F79" s="436"/>
      <c r="G79" s="437"/>
      <c r="H79" s="436"/>
      <c r="I79" s="498"/>
      <c r="J79" s="498"/>
      <c r="K79" s="498"/>
      <c r="L79" s="437"/>
      <c r="M79" s="579"/>
      <c r="N79" s="437"/>
      <c r="O79" s="437"/>
      <c r="P79" s="498"/>
      <c r="Q79" s="498"/>
    </row>
    <row r="80" spans="1:17" ht="30" customHeight="1" thickBot="1">
      <c r="A80" s="23" t="s">
        <v>74</v>
      </c>
      <c r="B80" s="174" t="s">
        <v>93</v>
      </c>
      <c r="C80" s="235" t="s">
        <v>329</v>
      </c>
      <c r="D80" s="25">
        <v>228</v>
      </c>
      <c r="E80" s="26">
        <v>76</v>
      </c>
      <c r="F80" s="172">
        <f>J80+K80+L80+M80+N80+O80+P80+Q80</f>
        <v>152</v>
      </c>
      <c r="G80" s="168">
        <v>50</v>
      </c>
      <c r="H80" s="28">
        <v>0</v>
      </c>
      <c r="I80" s="29">
        <v>0</v>
      </c>
      <c r="J80" s="24">
        <v>0</v>
      </c>
      <c r="K80" s="24">
        <v>0</v>
      </c>
      <c r="L80" s="207">
        <v>32</v>
      </c>
      <c r="M80" s="208">
        <v>120</v>
      </c>
      <c r="N80" s="27">
        <v>0</v>
      </c>
      <c r="O80" s="27">
        <v>0</v>
      </c>
      <c r="P80" s="24">
        <v>0</v>
      </c>
      <c r="Q80" s="30">
        <v>0</v>
      </c>
    </row>
    <row r="81" spans="1:17" ht="18" customHeight="1" thickBot="1">
      <c r="A81" s="19" t="s">
        <v>75</v>
      </c>
      <c r="B81" s="19" t="s">
        <v>1</v>
      </c>
      <c r="C81" s="103" t="s">
        <v>330</v>
      </c>
      <c r="D81" s="20">
        <v>108</v>
      </c>
      <c r="E81" s="20">
        <v>0</v>
      </c>
      <c r="F81" s="20">
        <f>J81+K81+L81+M81+N81+O81+P81+Q81</f>
        <v>108</v>
      </c>
      <c r="G81" s="20">
        <v>108</v>
      </c>
      <c r="H81" s="20">
        <v>0</v>
      </c>
      <c r="I81" s="19">
        <v>0</v>
      </c>
      <c r="J81" s="19">
        <v>0</v>
      </c>
      <c r="K81" s="19">
        <v>0</v>
      </c>
      <c r="L81" s="194">
        <v>0</v>
      </c>
      <c r="M81" s="209">
        <v>108</v>
      </c>
      <c r="N81" s="19">
        <v>0</v>
      </c>
      <c r="O81" s="20">
        <v>0</v>
      </c>
      <c r="P81" s="19">
        <v>0</v>
      </c>
      <c r="Q81" s="19">
        <v>0</v>
      </c>
    </row>
    <row r="82" spans="1:26" ht="32.25" customHeight="1" thickBot="1">
      <c r="A82" s="19" t="s">
        <v>76</v>
      </c>
      <c r="B82" s="19" t="s">
        <v>276</v>
      </c>
      <c r="C82" s="103" t="s">
        <v>98</v>
      </c>
      <c r="D82" s="20">
        <v>108</v>
      </c>
      <c r="E82" s="20">
        <v>0</v>
      </c>
      <c r="F82" s="20">
        <f>J82+K82+L82+M82+N82+O82+P82+Q82</f>
        <v>108</v>
      </c>
      <c r="G82" s="20">
        <v>108</v>
      </c>
      <c r="H82" s="20">
        <v>0</v>
      </c>
      <c r="I82" s="19">
        <v>0</v>
      </c>
      <c r="J82" s="19">
        <v>0</v>
      </c>
      <c r="K82" s="19">
        <v>0</v>
      </c>
      <c r="L82" s="194">
        <v>0</v>
      </c>
      <c r="M82" s="209">
        <v>108</v>
      </c>
      <c r="N82" s="19">
        <v>0</v>
      </c>
      <c r="O82" s="20">
        <v>0</v>
      </c>
      <c r="P82" s="19">
        <v>0</v>
      </c>
      <c r="Q82" s="19">
        <v>0</v>
      </c>
      <c r="Z82" s="2" t="s">
        <v>308</v>
      </c>
    </row>
    <row r="83" spans="1:24" ht="9.75">
      <c r="A83" s="432"/>
      <c r="B83" s="490" t="s">
        <v>2</v>
      </c>
      <c r="C83" s="492" t="s">
        <v>485</v>
      </c>
      <c r="D83" s="494">
        <f aca="true" t="shared" si="18" ref="D83:L83">D11+D28+D34+D39</f>
        <v>7541.5</v>
      </c>
      <c r="E83" s="494">
        <f t="shared" si="18"/>
        <v>2213.5</v>
      </c>
      <c r="F83" s="432">
        <f t="shared" si="18"/>
        <v>5328</v>
      </c>
      <c r="G83" s="430">
        <f t="shared" si="18"/>
        <v>1798</v>
      </c>
      <c r="H83" s="432">
        <f t="shared" si="18"/>
        <v>824</v>
      </c>
      <c r="I83" s="432">
        <f t="shared" si="18"/>
        <v>60</v>
      </c>
      <c r="J83" s="432">
        <f t="shared" si="18"/>
        <v>594</v>
      </c>
      <c r="K83" s="432">
        <f t="shared" si="18"/>
        <v>810</v>
      </c>
      <c r="L83" s="499">
        <f t="shared" si="18"/>
        <v>576</v>
      </c>
      <c r="M83" s="501">
        <f>M28+M34+M39</f>
        <v>846</v>
      </c>
      <c r="N83" s="486">
        <f>N11+N28+N34+N39</f>
        <v>576</v>
      </c>
      <c r="O83" s="486">
        <f>O11+O28+O34+O39</f>
        <v>846</v>
      </c>
      <c r="P83" s="486">
        <f>P11+P28+P34+P39</f>
        <v>612</v>
      </c>
      <c r="Q83" s="486">
        <f>Q11+Q28+Q34+Q39</f>
        <v>468</v>
      </c>
      <c r="X83" s="173"/>
    </row>
    <row r="84" spans="1:17" ht="15.75" customHeight="1" thickBot="1">
      <c r="A84" s="431"/>
      <c r="B84" s="491"/>
      <c r="C84" s="493"/>
      <c r="D84" s="495"/>
      <c r="E84" s="495"/>
      <c r="F84" s="431"/>
      <c r="G84" s="431"/>
      <c r="H84" s="431"/>
      <c r="I84" s="431"/>
      <c r="J84" s="431"/>
      <c r="K84" s="431"/>
      <c r="L84" s="500"/>
      <c r="M84" s="502"/>
      <c r="N84" s="487"/>
      <c r="O84" s="487"/>
      <c r="P84" s="487"/>
      <c r="Q84" s="487"/>
    </row>
    <row r="85" spans="1:17" ht="9.75">
      <c r="A85" s="477" t="s">
        <v>0</v>
      </c>
      <c r="B85" s="477" t="s">
        <v>283</v>
      </c>
      <c r="C85" s="432" t="s">
        <v>98</v>
      </c>
      <c r="D85" s="432"/>
      <c r="E85" s="432"/>
      <c r="F85" s="432"/>
      <c r="G85" s="432"/>
      <c r="H85" s="482"/>
      <c r="I85" s="432"/>
      <c r="J85" s="432"/>
      <c r="K85" s="432"/>
      <c r="L85" s="455"/>
      <c r="M85" s="455"/>
      <c r="N85" s="455"/>
      <c r="O85" s="455"/>
      <c r="P85" s="455"/>
      <c r="Q85" s="459">
        <v>144</v>
      </c>
    </row>
    <row r="86" spans="1:17" ht="9.75">
      <c r="A86" s="478"/>
      <c r="B86" s="478"/>
      <c r="C86" s="433"/>
      <c r="D86" s="433"/>
      <c r="E86" s="433"/>
      <c r="F86" s="433"/>
      <c r="G86" s="433"/>
      <c r="H86" s="483"/>
      <c r="I86" s="433"/>
      <c r="J86" s="433"/>
      <c r="K86" s="433"/>
      <c r="L86" s="464"/>
      <c r="M86" s="464"/>
      <c r="N86" s="464"/>
      <c r="O86" s="464"/>
      <c r="P86" s="464"/>
      <c r="Q86" s="460"/>
    </row>
    <row r="87" spans="1:17" ht="10.5" thickBot="1">
      <c r="A87" s="479"/>
      <c r="B87" s="479"/>
      <c r="C87" s="431"/>
      <c r="D87" s="431"/>
      <c r="E87" s="431"/>
      <c r="F87" s="431"/>
      <c r="G87" s="434"/>
      <c r="H87" s="483"/>
      <c r="I87" s="433"/>
      <c r="J87" s="433"/>
      <c r="K87" s="433"/>
      <c r="L87" s="464"/>
      <c r="M87" s="464"/>
      <c r="N87" s="464"/>
      <c r="O87" s="464"/>
      <c r="P87" s="464"/>
      <c r="Q87" s="461"/>
    </row>
    <row r="88" spans="1:17" ht="22.5" customHeight="1">
      <c r="A88" s="477" t="s">
        <v>77</v>
      </c>
      <c r="B88" s="477" t="s">
        <v>277</v>
      </c>
      <c r="C88" s="432"/>
      <c r="D88" s="432"/>
      <c r="E88" s="432"/>
      <c r="F88" s="484"/>
      <c r="G88" s="475"/>
      <c r="H88" s="488"/>
      <c r="I88" s="463"/>
      <c r="J88" s="463"/>
      <c r="K88" s="463"/>
      <c r="L88" s="463"/>
      <c r="M88" s="463"/>
      <c r="N88" s="463"/>
      <c r="O88" s="463"/>
      <c r="P88" s="463"/>
      <c r="Q88" s="621">
        <v>216</v>
      </c>
    </row>
    <row r="89" spans="1:17" ht="6" customHeight="1" thickBot="1">
      <c r="A89" s="478"/>
      <c r="B89" s="478"/>
      <c r="C89" s="433"/>
      <c r="D89" s="433"/>
      <c r="E89" s="433"/>
      <c r="F89" s="485"/>
      <c r="G89" s="476"/>
      <c r="H89" s="489"/>
      <c r="I89" s="464"/>
      <c r="J89" s="464"/>
      <c r="K89" s="464"/>
      <c r="L89" s="464"/>
      <c r="M89" s="464"/>
      <c r="N89" s="464"/>
      <c r="O89" s="464"/>
      <c r="P89" s="464"/>
      <c r="Q89" s="622"/>
    </row>
    <row r="90" spans="1:17" ht="6.75" customHeight="1" hidden="1" thickBot="1">
      <c r="A90" s="478"/>
      <c r="B90" s="478"/>
      <c r="C90" s="433"/>
      <c r="D90" s="433"/>
      <c r="E90" s="433"/>
      <c r="F90" s="485"/>
      <c r="G90" s="169"/>
      <c r="H90" s="489"/>
      <c r="I90" s="464"/>
      <c r="J90" s="464"/>
      <c r="K90" s="464"/>
      <c r="L90" s="464"/>
      <c r="M90" s="464"/>
      <c r="N90" s="464"/>
      <c r="O90" s="464"/>
      <c r="P90" s="464"/>
      <c r="Q90" s="622"/>
    </row>
    <row r="91" spans="1:17" ht="10.5" hidden="1" thickBot="1">
      <c r="A91" s="479"/>
      <c r="B91" s="479"/>
      <c r="C91" s="431"/>
      <c r="D91" s="431"/>
      <c r="E91" s="431"/>
      <c r="F91" s="485"/>
      <c r="G91" s="169"/>
      <c r="H91" s="489"/>
      <c r="I91" s="464"/>
      <c r="J91" s="464"/>
      <c r="K91" s="464"/>
      <c r="L91" s="464"/>
      <c r="M91" s="464"/>
      <c r="N91" s="464"/>
      <c r="O91" s="464"/>
      <c r="P91" s="464"/>
      <c r="Q91" s="623"/>
    </row>
    <row r="92" spans="1:17" ht="18.75" customHeight="1">
      <c r="A92" s="480" t="s">
        <v>160</v>
      </c>
      <c r="B92" s="481"/>
      <c r="C92" s="481"/>
      <c r="D92" s="481"/>
      <c r="E92" s="481"/>
      <c r="F92" s="462" t="s">
        <v>2</v>
      </c>
      <c r="G92" s="416" t="s">
        <v>153</v>
      </c>
      <c r="H92" s="417"/>
      <c r="I92" s="418"/>
      <c r="J92" s="94">
        <v>576</v>
      </c>
      <c r="K92" s="94">
        <v>828</v>
      </c>
      <c r="L92" s="94">
        <v>576</v>
      </c>
      <c r="M92" s="94">
        <v>630</v>
      </c>
      <c r="N92" s="94">
        <v>576</v>
      </c>
      <c r="O92" s="94">
        <v>630</v>
      </c>
      <c r="P92" s="94">
        <v>468</v>
      </c>
      <c r="Q92" s="94">
        <v>144</v>
      </c>
    </row>
    <row r="93" spans="1:17" ht="21.75" customHeight="1">
      <c r="A93" s="466" t="s">
        <v>278</v>
      </c>
      <c r="B93" s="467"/>
      <c r="C93" s="467"/>
      <c r="D93" s="467"/>
      <c r="E93" s="467"/>
      <c r="F93" s="462"/>
      <c r="G93" s="416" t="s">
        <v>309</v>
      </c>
      <c r="H93" s="417"/>
      <c r="I93" s="418"/>
      <c r="J93" s="118"/>
      <c r="K93" s="118"/>
      <c r="L93" s="118"/>
      <c r="M93" s="283">
        <v>108</v>
      </c>
      <c r="N93" s="283"/>
      <c r="O93" s="283">
        <v>216</v>
      </c>
      <c r="P93" s="283">
        <v>144</v>
      </c>
      <c r="Q93" s="283">
        <v>36</v>
      </c>
    </row>
    <row r="94" spans="1:17" ht="23.25" customHeight="1">
      <c r="A94" s="468" t="s">
        <v>78</v>
      </c>
      <c r="B94" s="469"/>
      <c r="C94" s="469"/>
      <c r="D94" s="469"/>
      <c r="E94" s="469"/>
      <c r="F94" s="462"/>
      <c r="G94" s="416" t="s">
        <v>310</v>
      </c>
      <c r="H94" s="417"/>
      <c r="I94" s="418"/>
      <c r="J94" s="118"/>
      <c r="K94" s="118"/>
      <c r="L94" s="118"/>
      <c r="M94" s="283">
        <v>108</v>
      </c>
      <c r="N94" s="283"/>
      <c r="O94" s="283"/>
      <c r="P94" s="283"/>
      <c r="Q94" s="283">
        <v>288</v>
      </c>
    </row>
    <row r="95" spans="1:17" ht="24" customHeight="1">
      <c r="A95" s="466" t="s">
        <v>154</v>
      </c>
      <c r="B95" s="467"/>
      <c r="C95" s="467"/>
      <c r="D95" s="467"/>
      <c r="E95" s="467"/>
      <c r="F95" s="462"/>
      <c r="G95" s="416" t="s">
        <v>311</v>
      </c>
      <c r="H95" s="417"/>
      <c r="I95" s="418"/>
      <c r="J95" s="118"/>
      <c r="K95" s="118"/>
      <c r="L95" s="118"/>
      <c r="M95" s="283"/>
      <c r="N95" s="283"/>
      <c r="O95" s="283"/>
      <c r="P95" s="283"/>
      <c r="Q95" s="283">
        <v>144</v>
      </c>
    </row>
    <row r="96" spans="1:17" ht="18" customHeight="1">
      <c r="A96" s="468" t="s">
        <v>475</v>
      </c>
      <c r="B96" s="469"/>
      <c r="C96" s="469"/>
      <c r="D96" s="469"/>
      <c r="E96" s="469"/>
      <c r="F96" s="462"/>
      <c r="G96" s="416" t="s">
        <v>312</v>
      </c>
      <c r="H96" s="417"/>
      <c r="I96" s="418"/>
      <c r="J96" s="228">
        <v>1</v>
      </c>
      <c r="K96" s="228">
        <v>3</v>
      </c>
      <c r="L96" s="228">
        <v>2</v>
      </c>
      <c r="M96" s="228">
        <v>2</v>
      </c>
      <c r="N96" s="228">
        <v>2</v>
      </c>
      <c r="O96" s="228">
        <v>2</v>
      </c>
      <c r="P96" s="35">
        <v>0</v>
      </c>
      <c r="Q96" s="228">
        <v>6</v>
      </c>
    </row>
    <row r="97" spans="1:17" ht="11.25" customHeight="1">
      <c r="A97" s="466" t="s">
        <v>79</v>
      </c>
      <c r="B97" s="467"/>
      <c r="C97" s="467"/>
      <c r="D97" s="467"/>
      <c r="E97" s="467"/>
      <c r="F97" s="462"/>
      <c r="G97" s="419" t="s">
        <v>313</v>
      </c>
      <c r="H97" s="420"/>
      <c r="I97" s="421"/>
      <c r="J97" s="465">
        <v>3</v>
      </c>
      <c r="K97" s="465">
        <v>6</v>
      </c>
      <c r="L97" s="465">
        <v>1</v>
      </c>
      <c r="M97" s="465">
        <v>9</v>
      </c>
      <c r="N97" s="465">
        <v>0</v>
      </c>
      <c r="O97" s="465">
        <v>10</v>
      </c>
      <c r="P97" s="465">
        <v>3</v>
      </c>
      <c r="Q97" s="465">
        <v>7</v>
      </c>
    </row>
    <row r="98" spans="1:17" ht="9.75">
      <c r="A98" s="466" t="s">
        <v>476</v>
      </c>
      <c r="B98" s="467"/>
      <c r="C98" s="467"/>
      <c r="D98" s="467"/>
      <c r="E98" s="467"/>
      <c r="F98" s="462"/>
      <c r="G98" s="422"/>
      <c r="H98" s="423"/>
      <c r="I98" s="424"/>
      <c r="J98" s="465"/>
      <c r="K98" s="465"/>
      <c r="L98" s="465"/>
      <c r="M98" s="465"/>
      <c r="N98" s="465"/>
      <c r="O98" s="465"/>
      <c r="P98" s="465"/>
      <c r="Q98" s="465"/>
    </row>
    <row r="99" spans="1:17" ht="11.25" customHeight="1">
      <c r="A99" s="466"/>
      <c r="B99" s="467"/>
      <c r="C99" s="467"/>
      <c r="D99" s="467"/>
      <c r="E99" s="467"/>
      <c r="F99" s="462"/>
      <c r="G99" s="419" t="s">
        <v>314</v>
      </c>
      <c r="H99" s="420"/>
      <c r="I99" s="421"/>
      <c r="J99" s="462">
        <v>1</v>
      </c>
      <c r="K99" s="626">
        <v>0</v>
      </c>
      <c r="L99" s="626">
        <v>1</v>
      </c>
      <c r="M99" s="626">
        <v>1</v>
      </c>
      <c r="N99" s="626">
        <v>1</v>
      </c>
      <c r="O99" s="626">
        <v>1</v>
      </c>
      <c r="P99" s="626">
        <v>1</v>
      </c>
      <c r="Q99" s="626">
        <v>0</v>
      </c>
    </row>
    <row r="100" spans="1:17" ht="9.75">
      <c r="A100" s="468"/>
      <c r="B100" s="469"/>
      <c r="C100" s="469"/>
      <c r="D100" s="469"/>
      <c r="E100" s="469"/>
      <c r="F100" s="462"/>
      <c r="G100" s="472"/>
      <c r="H100" s="473"/>
      <c r="I100" s="474"/>
      <c r="J100" s="462"/>
      <c r="K100" s="627"/>
      <c r="L100" s="627"/>
      <c r="M100" s="627"/>
      <c r="N100" s="627"/>
      <c r="O100" s="627"/>
      <c r="P100" s="627"/>
      <c r="Q100" s="627"/>
    </row>
    <row r="101" spans="1:17" ht="5.25" customHeight="1" thickBot="1">
      <c r="A101" s="470"/>
      <c r="B101" s="471"/>
      <c r="C101" s="471"/>
      <c r="D101" s="471"/>
      <c r="E101" s="471"/>
      <c r="F101" s="462"/>
      <c r="G101" s="422"/>
      <c r="H101" s="423"/>
      <c r="I101" s="424"/>
      <c r="J101" s="462"/>
      <c r="K101" s="440"/>
      <c r="L101" s="440"/>
      <c r="M101" s="440"/>
      <c r="N101" s="440"/>
      <c r="O101" s="440"/>
      <c r="P101" s="440"/>
      <c r="Q101" s="440"/>
    </row>
  </sheetData>
  <sheetProtection/>
  <mergeCells count="346">
    <mergeCell ref="Q88:Q91"/>
    <mergeCell ref="I8:I9"/>
    <mergeCell ref="P99:P101"/>
    <mergeCell ref="Q99:Q101"/>
    <mergeCell ref="A4:A9"/>
    <mergeCell ref="K99:K101"/>
    <mergeCell ref="L99:L101"/>
    <mergeCell ref="M99:M101"/>
    <mergeCell ref="N99:N101"/>
    <mergeCell ref="O99:O101"/>
    <mergeCell ref="J8:J9"/>
    <mergeCell ref="K8:K9"/>
    <mergeCell ref="N8:N9"/>
    <mergeCell ref="O8:O9"/>
    <mergeCell ref="Q8:Q9"/>
    <mergeCell ref="P8:P9"/>
    <mergeCell ref="O56:O57"/>
    <mergeCell ref="P56:P57"/>
    <mergeCell ref="Q56:Q57"/>
    <mergeCell ref="N29:N30"/>
    <mergeCell ref="O29:O30"/>
    <mergeCell ref="P29:P30"/>
    <mergeCell ref="N56:N57"/>
    <mergeCell ref="P35:P36"/>
    <mergeCell ref="Q35:Q36"/>
    <mergeCell ref="N41:N42"/>
    <mergeCell ref="C63:C64"/>
    <mergeCell ref="H56:H57"/>
    <mergeCell ref="I56:I57"/>
    <mergeCell ref="J56:J57"/>
    <mergeCell ref="K56:K57"/>
    <mergeCell ref="L56:L57"/>
    <mergeCell ref="D61:D62"/>
    <mergeCell ref="I58:I59"/>
    <mergeCell ref="J58:J59"/>
    <mergeCell ref="K58:K59"/>
    <mergeCell ref="M56:M57"/>
    <mergeCell ref="A56:A57"/>
    <mergeCell ref="B56:B57"/>
    <mergeCell ref="C56:C57"/>
    <mergeCell ref="D56:D57"/>
    <mergeCell ref="E56:E57"/>
    <mergeCell ref="F56:F57"/>
    <mergeCell ref="B61:B62"/>
    <mergeCell ref="A61:A62"/>
    <mergeCell ref="C61:C62"/>
    <mergeCell ref="K61:K62"/>
    <mergeCell ref="J61:J62"/>
    <mergeCell ref="I61:I62"/>
    <mergeCell ref="H61:H62"/>
    <mergeCell ref="F61:F62"/>
    <mergeCell ref="H58:H59"/>
    <mergeCell ref="J4:Q4"/>
    <mergeCell ref="D5:D9"/>
    <mergeCell ref="E5:E9"/>
    <mergeCell ref="E61:E62"/>
    <mergeCell ref="Q61:Q62"/>
    <mergeCell ref="P61:P62"/>
    <mergeCell ref="O61:O62"/>
    <mergeCell ref="N61:N62"/>
    <mergeCell ref="M61:M62"/>
    <mergeCell ref="F58:F59"/>
    <mergeCell ref="F6:F9"/>
    <mergeCell ref="F5:I5"/>
    <mergeCell ref="J5:K5"/>
    <mergeCell ref="L5:M5"/>
    <mergeCell ref="A1:Q3"/>
    <mergeCell ref="N5:O5"/>
    <mergeCell ref="P5:Q5"/>
    <mergeCell ref="B4:B9"/>
    <mergeCell ref="C4:C9"/>
    <mergeCell ref="D4:I4"/>
    <mergeCell ref="A29:A30"/>
    <mergeCell ref="B29:B30"/>
    <mergeCell ref="C29:C30"/>
    <mergeCell ref="D29:D30"/>
    <mergeCell ref="E29:E30"/>
    <mergeCell ref="F29:F30"/>
    <mergeCell ref="H29:H30"/>
    <mergeCell ref="I29:I30"/>
    <mergeCell ref="H8:H9"/>
    <mergeCell ref="J29:J30"/>
    <mergeCell ref="K29:K30"/>
    <mergeCell ref="L29:L30"/>
    <mergeCell ref="M29:M30"/>
    <mergeCell ref="Q29:Q30"/>
    <mergeCell ref="L77:L79"/>
    <mergeCell ref="M77:M79"/>
    <mergeCell ref="N77:N79"/>
    <mergeCell ref="O77:O79"/>
    <mergeCell ref="L61:L62"/>
    <mergeCell ref="K35:K36"/>
    <mergeCell ref="L35:L36"/>
    <mergeCell ref="M35:M36"/>
    <mergeCell ref="N35:N36"/>
    <mergeCell ref="O35:O36"/>
    <mergeCell ref="Q37:Q38"/>
    <mergeCell ref="M37:M38"/>
    <mergeCell ref="L37:L38"/>
    <mergeCell ref="N37:N38"/>
    <mergeCell ref="J35:J36"/>
    <mergeCell ref="A35:A36"/>
    <mergeCell ref="B35:B36"/>
    <mergeCell ref="D35:D36"/>
    <mergeCell ref="E35:E36"/>
    <mergeCell ref="F35:F36"/>
    <mergeCell ref="H35:H36"/>
    <mergeCell ref="I35:I36"/>
    <mergeCell ref="C35:C36"/>
    <mergeCell ref="A37:A38"/>
    <mergeCell ref="B37:B38"/>
    <mergeCell ref="C37:C38"/>
    <mergeCell ref="D37:D38"/>
    <mergeCell ref="E37:E38"/>
    <mergeCell ref="F37:F38"/>
    <mergeCell ref="Q39:Q40"/>
    <mergeCell ref="K39:K40"/>
    <mergeCell ref="L39:L40"/>
    <mergeCell ref="M39:M40"/>
    <mergeCell ref="N39:N40"/>
    <mergeCell ref="O39:O40"/>
    <mergeCell ref="J39:J40"/>
    <mergeCell ref="O37:O38"/>
    <mergeCell ref="P39:P40"/>
    <mergeCell ref="P37:P38"/>
    <mergeCell ref="D39:D40"/>
    <mergeCell ref="E39:E40"/>
    <mergeCell ref="F39:F40"/>
    <mergeCell ref="J37:J38"/>
    <mergeCell ref="H37:H38"/>
    <mergeCell ref="K37:K38"/>
    <mergeCell ref="H39:H40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P43:P44"/>
    <mergeCell ref="H43:H44"/>
    <mergeCell ref="I43:I44"/>
    <mergeCell ref="J41:J42"/>
    <mergeCell ref="K41:K42"/>
    <mergeCell ref="H41:H42"/>
    <mergeCell ref="I41:I42"/>
    <mergeCell ref="P41:P42"/>
    <mergeCell ref="M41:M42"/>
    <mergeCell ref="O41:O42"/>
    <mergeCell ref="G39:G40"/>
    <mergeCell ref="J43:J44"/>
    <mergeCell ref="Q43:Q44"/>
    <mergeCell ref="K43:K44"/>
    <mergeCell ref="L43:L44"/>
    <mergeCell ref="M43:M44"/>
    <mergeCell ref="N43:N44"/>
    <mergeCell ref="O43:O44"/>
    <mergeCell ref="Q41:Q42"/>
    <mergeCell ref="L41:L42"/>
    <mergeCell ref="A43:A44"/>
    <mergeCell ref="B43:B44"/>
    <mergeCell ref="C43:C44"/>
    <mergeCell ref="D43:D44"/>
    <mergeCell ref="E43:E44"/>
    <mergeCell ref="F43:F44"/>
    <mergeCell ref="J50:J51"/>
    <mergeCell ref="J45:J46"/>
    <mergeCell ref="A45:A46"/>
    <mergeCell ref="B45:B46"/>
    <mergeCell ref="C45:C46"/>
    <mergeCell ref="D45:D46"/>
    <mergeCell ref="E45:E46"/>
    <mergeCell ref="F45:F46"/>
    <mergeCell ref="H45:H46"/>
    <mergeCell ref="I45:I46"/>
    <mergeCell ref="A50:A51"/>
    <mergeCell ref="C50:C51"/>
    <mergeCell ref="D50:D51"/>
    <mergeCell ref="E50:E51"/>
    <mergeCell ref="F50:F51"/>
    <mergeCell ref="H50:H51"/>
    <mergeCell ref="B50:B51"/>
    <mergeCell ref="P50:P51"/>
    <mergeCell ref="P45:P46"/>
    <mergeCell ref="Q45:Q46"/>
    <mergeCell ref="A58:A59"/>
    <mergeCell ref="B58:B59"/>
    <mergeCell ref="C58:C59"/>
    <mergeCell ref="D58:D59"/>
    <mergeCell ref="E58:E59"/>
    <mergeCell ref="Q50:Q51"/>
    <mergeCell ref="K50:K51"/>
    <mergeCell ref="K45:K46"/>
    <mergeCell ref="L45:L46"/>
    <mergeCell ref="M45:M46"/>
    <mergeCell ref="N45:N46"/>
    <mergeCell ref="O45:O46"/>
    <mergeCell ref="O50:O51"/>
    <mergeCell ref="L50:L51"/>
    <mergeCell ref="M50:M51"/>
    <mergeCell ref="N50:N51"/>
    <mergeCell ref="L58:L59"/>
    <mergeCell ref="M58:M59"/>
    <mergeCell ref="N58:N59"/>
    <mergeCell ref="O58:O59"/>
    <mergeCell ref="P58:P59"/>
    <mergeCell ref="Q58:Q59"/>
    <mergeCell ref="E65:E66"/>
    <mergeCell ref="F65:F66"/>
    <mergeCell ref="Q65:Q66"/>
    <mergeCell ref="L63:L64"/>
    <mergeCell ref="M63:M64"/>
    <mergeCell ref="N63:N64"/>
    <mergeCell ref="Q63:Q64"/>
    <mergeCell ref="P65:P66"/>
    <mergeCell ref="N65:N66"/>
    <mergeCell ref="O65:O66"/>
    <mergeCell ref="K77:K79"/>
    <mergeCell ref="P77:P79"/>
    <mergeCell ref="A63:A64"/>
    <mergeCell ref="B63:B64"/>
    <mergeCell ref="D63:D64"/>
    <mergeCell ref="E63:E64"/>
    <mergeCell ref="F63:F64"/>
    <mergeCell ref="A65:A66"/>
    <mergeCell ref="B65:B66"/>
    <mergeCell ref="D65:D66"/>
    <mergeCell ref="C65:C66"/>
    <mergeCell ref="H77:H79"/>
    <mergeCell ref="I77:I79"/>
    <mergeCell ref="O63:O64"/>
    <mergeCell ref="P63:P64"/>
    <mergeCell ref="I65:I66"/>
    <mergeCell ref="I63:I64"/>
    <mergeCell ref="J63:J64"/>
    <mergeCell ref="K63:K64"/>
    <mergeCell ref="J77:J79"/>
    <mergeCell ref="K65:K66"/>
    <mergeCell ref="L65:L66"/>
    <mergeCell ref="M65:M66"/>
    <mergeCell ref="H63:H64"/>
    <mergeCell ref="A77:A79"/>
    <mergeCell ref="B77:B79"/>
    <mergeCell ref="C77:C79"/>
    <mergeCell ref="D77:D79"/>
    <mergeCell ref="E77:E79"/>
    <mergeCell ref="F77:F79"/>
    <mergeCell ref="F83:F84"/>
    <mergeCell ref="E85:E87"/>
    <mergeCell ref="F85:F87"/>
    <mergeCell ref="J65:J66"/>
    <mergeCell ref="Q77:Q79"/>
    <mergeCell ref="O83:O84"/>
    <mergeCell ref="P83:P84"/>
    <mergeCell ref="L83:L84"/>
    <mergeCell ref="M83:M84"/>
    <mergeCell ref="N83:N84"/>
    <mergeCell ref="A83:A84"/>
    <mergeCell ref="B83:B84"/>
    <mergeCell ref="A85:A87"/>
    <mergeCell ref="B85:B87"/>
    <mergeCell ref="C85:C87"/>
    <mergeCell ref="K85:K87"/>
    <mergeCell ref="I85:I87"/>
    <mergeCell ref="C83:C84"/>
    <mergeCell ref="D83:D84"/>
    <mergeCell ref="E83:E84"/>
    <mergeCell ref="Q83:Q84"/>
    <mergeCell ref="H83:H84"/>
    <mergeCell ref="I83:I84"/>
    <mergeCell ref="J83:J84"/>
    <mergeCell ref="K83:K84"/>
    <mergeCell ref="H88:H91"/>
    <mergeCell ref="J85:J87"/>
    <mergeCell ref="L85:L87"/>
    <mergeCell ref="O88:O91"/>
    <mergeCell ref="M85:M87"/>
    <mergeCell ref="A88:A91"/>
    <mergeCell ref="J88:J91"/>
    <mergeCell ref="F92:F101"/>
    <mergeCell ref="A100:E100"/>
    <mergeCell ref="A97:E97"/>
    <mergeCell ref="A93:E93"/>
    <mergeCell ref="F88:F91"/>
    <mergeCell ref="A94:E94"/>
    <mergeCell ref="A95:E95"/>
    <mergeCell ref="D88:D91"/>
    <mergeCell ref="P88:P91"/>
    <mergeCell ref="A92:E92"/>
    <mergeCell ref="L88:L91"/>
    <mergeCell ref="M88:M91"/>
    <mergeCell ref="O85:O87"/>
    <mergeCell ref="P85:P87"/>
    <mergeCell ref="I88:I91"/>
    <mergeCell ref="H85:H87"/>
    <mergeCell ref="D85:D87"/>
    <mergeCell ref="N85:N87"/>
    <mergeCell ref="E88:E91"/>
    <mergeCell ref="N97:N98"/>
    <mergeCell ref="G88:G89"/>
    <mergeCell ref="B88:B91"/>
    <mergeCell ref="C88:C91"/>
    <mergeCell ref="M97:M98"/>
    <mergeCell ref="K88:K91"/>
    <mergeCell ref="G95:I95"/>
    <mergeCell ref="G92:I92"/>
    <mergeCell ref="G93:I93"/>
    <mergeCell ref="O97:O98"/>
    <mergeCell ref="A99:E99"/>
    <mergeCell ref="A96:E96"/>
    <mergeCell ref="A101:E101"/>
    <mergeCell ref="J97:J98"/>
    <mergeCell ref="A98:E98"/>
    <mergeCell ref="G99:I101"/>
    <mergeCell ref="G58:G59"/>
    <mergeCell ref="G37:G38"/>
    <mergeCell ref="G41:G42"/>
    <mergeCell ref="Q85:Q87"/>
    <mergeCell ref="J99:J101"/>
    <mergeCell ref="N88:N91"/>
    <mergeCell ref="Q97:Q98"/>
    <mergeCell ref="K97:K98"/>
    <mergeCell ref="L97:L98"/>
    <mergeCell ref="P97:P98"/>
    <mergeCell ref="G6:I7"/>
    <mergeCell ref="G8:G9"/>
    <mergeCell ref="G56:G57"/>
    <mergeCell ref="G50:G51"/>
    <mergeCell ref="G29:G30"/>
    <mergeCell ref="G45:G46"/>
    <mergeCell ref="G43:G44"/>
    <mergeCell ref="I50:I51"/>
    <mergeCell ref="I39:I40"/>
    <mergeCell ref="I37:I38"/>
    <mergeCell ref="G94:I94"/>
    <mergeCell ref="G96:I96"/>
    <mergeCell ref="G97:I98"/>
    <mergeCell ref="G65:G66"/>
    <mergeCell ref="G61:G62"/>
    <mergeCell ref="G63:G64"/>
    <mergeCell ref="G83:G84"/>
    <mergeCell ref="G85:G87"/>
    <mergeCell ref="G77:G79"/>
    <mergeCell ref="H65:H6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27"/>
    </sheetView>
  </sheetViews>
  <sheetFormatPr defaultColWidth="9.140625" defaultRowHeight="15"/>
  <cols>
    <col min="1" max="1" width="15.7109375" style="0" customWidth="1"/>
    <col min="2" max="2" width="26.00390625" style="0" customWidth="1"/>
    <col min="3" max="3" width="25.7109375" style="0" customWidth="1"/>
    <col min="4" max="4" width="32.421875" style="0" customWidth="1"/>
    <col min="5" max="5" width="31.57421875" style="0" customWidth="1"/>
  </cols>
  <sheetData>
    <row r="1" spans="1:5" ht="27" customHeight="1">
      <c r="A1" s="628" t="s">
        <v>293</v>
      </c>
      <c r="B1" s="628"/>
      <c r="C1" s="628"/>
      <c r="D1" s="628"/>
      <c r="E1" s="628"/>
    </row>
    <row r="2" spans="1:5" ht="15" customHeight="1">
      <c r="A2" s="629" t="s">
        <v>161</v>
      </c>
      <c r="B2" s="629"/>
      <c r="C2" s="630" t="s">
        <v>162</v>
      </c>
      <c r="D2" s="630"/>
      <c r="E2" s="630"/>
    </row>
    <row r="3" spans="1:5" ht="9.75" customHeight="1">
      <c r="A3" s="629"/>
      <c r="B3" s="629"/>
      <c r="C3" s="629" t="s">
        <v>2</v>
      </c>
      <c r="D3" s="630" t="s">
        <v>16</v>
      </c>
      <c r="E3" s="630"/>
    </row>
    <row r="4" spans="1:5" ht="27.75" customHeight="1">
      <c r="A4" s="629"/>
      <c r="B4" s="629"/>
      <c r="C4" s="629"/>
      <c r="D4" s="112" t="s">
        <v>163</v>
      </c>
      <c r="E4" s="112" t="s">
        <v>164</v>
      </c>
    </row>
    <row r="5" spans="1:5" ht="14.25">
      <c r="A5" s="73" t="s">
        <v>36</v>
      </c>
      <c r="B5" s="74">
        <v>432</v>
      </c>
      <c r="C5" s="74">
        <v>0</v>
      </c>
      <c r="D5" s="74">
        <v>0</v>
      </c>
      <c r="E5" s="73">
        <v>0</v>
      </c>
    </row>
    <row r="6" spans="1:5" ht="12" customHeight="1">
      <c r="A6" s="73" t="s">
        <v>42</v>
      </c>
      <c r="B6" s="74">
        <v>132</v>
      </c>
      <c r="C6" s="74">
        <v>32</v>
      </c>
      <c r="D6" s="74">
        <v>32</v>
      </c>
      <c r="E6" s="74">
        <v>0</v>
      </c>
    </row>
    <row r="7" spans="1:5" ht="12.75" customHeight="1">
      <c r="A7" s="73" t="s">
        <v>47</v>
      </c>
      <c r="B7" s="74">
        <v>520</v>
      </c>
      <c r="C7" s="74">
        <v>590</v>
      </c>
      <c r="D7" s="74">
        <v>296</v>
      </c>
      <c r="E7" s="74">
        <v>294</v>
      </c>
    </row>
    <row r="8" spans="1:5" ht="12.75" customHeight="1">
      <c r="A8" s="73" t="s">
        <v>59</v>
      </c>
      <c r="B8" s="74">
        <v>1040</v>
      </c>
      <c r="C8" s="74">
        <v>278</v>
      </c>
      <c r="D8" s="74">
        <v>278</v>
      </c>
      <c r="E8" s="74">
        <v>0</v>
      </c>
    </row>
    <row r="9" spans="1:5" ht="14.25" customHeight="1">
      <c r="A9" s="136" t="s">
        <v>264</v>
      </c>
      <c r="B9" s="74">
        <v>900</v>
      </c>
      <c r="C9" s="74">
        <v>900</v>
      </c>
      <c r="D9" s="74">
        <v>606</v>
      </c>
      <c r="E9" s="74">
        <v>294</v>
      </c>
    </row>
    <row r="10" spans="1:5" ht="15" customHeight="1">
      <c r="A10" s="631" t="s">
        <v>166</v>
      </c>
      <c r="B10" s="631"/>
      <c r="C10" s="631"/>
      <c r="D10" s="631"/>
      <c r="E10" s="631"/>
    </row>
    <row r="11" spans="1:5" ht="15" customHeight="1">
      <c r="A11" s="633" t="s">
        <v>339</v>
      </c>
      <c r="B11" s="633"/>
      <c r="C11" s="633"/>
      <c r="D11" s="633"/>
      <c r="E11" s="633"/>
    </row>
    <row r="12" spans="1:5" ht="15.75" customHeight="1">
      <c r="A12" s="633" t="s">
        <v>340</v>
      </c>
      <c r="B12" s="633"/>
      <c r="C12" s="633"/>
      <c r="D12" s="633"/>
      <c r="E12" s="633"/>
    </row>
    <row r="13" spans="1:5" ht="18" customHeight="1">
      <c r="A13" s="633" t="s">
        <v>167</v>
      </c>
      <c r="B13" s="633"/>
      <c r="C13" s="633"/>
      <c r="D13" s="633"/>
      <c r="E13" s="633"/>
    </row>
    <row r="14" spans="1:5" ht="15" customHeight="1">
      <c r="A14" s="633" t="s">
        <v>338</v>
      </c>
      <c r="B14" s="633"/>
      <c r="C14" s="633"/>
      <c r="D14" s="633"/>
      <c r="E14" s="633"/>
    </row>
    <row r="15" spans="1:5" ht="18" customHeight="1">
      <c r="A15" s="633" t="s">
        <v>292</v>
      </c>
      <c r="B15" s="633"/>
      <c r="C15" s="633"/>
      <c r="D15" s="633"/>
      <c r="E15" s="633"/>
    </row>
    <row r="16" spans="1:5" ht="27" customHeight="1">
      <c r="A16" s="634" t="s">
        <v>168</v>
      </c>
      <c r="B16" s="634"/>
      <c r="C16" s="634"/>
      <c r="D16" s="634"/>
      <c r="E16" s="634"/>
    </row>
    <row r="17" spans="1:5" ht="15.75" customHeight="1">
      <c r="A17" s="633" t="s">
        <v>169</v>
      </c>
      <c r="B17" s="633"/>
      <c r="C17" s="633"/>
      <c r="D17" s="633"/>
      <c r="E17" s="633"/>
    </row>
    <row r="18" spans="1:5" ht="17.25" customHeight="1">
      <c r="A18" s="640" t="s">
        <v>170</v>
      </c>
      <c r="B18" s="640"/>
      <c r="C18" s="640"/>
      <c r="D18" s="640"/>
      <c r="E18" s="640"/>
    </row>
    <row r="19" spans="1:5" ht="15.75" customHeight="1">
      <c r="A19" s="641" t="s">
        <v>335</v>
      </c>
      <c r="B19" s="641"/>
      <c r="C19" s="641"/>
      <c r="D19" s="641"/>
      <c r="E19" s="641"/>
    </row>
    <row r="20" spans="1:5" ht="15.75" customHeight="1">
      <c r="A20" s="642" t="s">
        <v>336</v>
      </c>
      <c r="B20" s="642"/>
      <c r="C20" s="642"/>
      <c r="D20" s="642"/>
      <c r="E20" s="642"/>
    </row>
    <row r="21" spans="1:5" ht="15.75" customHeight="1">
      <c r="A21" s="642" t="s">
        <v>337</v>
      </c>
      <c r="B21" s="642"/>
      <c r="C21" s="642"/>
      <c r="D21" s="642"/>
      <c r="E21" s="642"/>
    </row>
    <row r="22" spans="1:5" ht="19.5" customHeight="1">
      <c r="A22" s="632" t="s">
        <v>171</v>
      </c>
      <c r="B22" s="632"/>
      <c r="C22" s="632"/>
      <c r="D22" s="632"/>
      <c r="E22" s="632"/>
    </row>
    <row r="23" spans="1:5" ht="18.75" customHeight="1">
      <c r="A23" s="635" t="s">
        <v>342</v>
      </c>
      <c r="B23" s="636"/>
      <c r="C23" s="636"/>
      <c r="D23" s="636"/>
      <c r="E23" s="636"/>
    </row>
    <row r="24" spans="1:5" ht="18" customHeight="1">
      <c r="A24" s="637" t="s">
        <v>341</v>
      </c>
      <c r="B24" s="637"/>
      <c r="C24" s="637"/>
      <c r="D24" s="637"/>
      <c r="E24" s="637"/>
    </row>
    <row r="25" spans="1:6" ht="27.75" customHeight="1">
      <c r="A25" s="639" t="s">
        <v>327</v>
      </c>
      <c r="B25" s="639"/>
      <c r="C25" s="639"/>
      <c r="D25" s="639"/>
      <c r="E25" s="639"/>
      <c r="F25" s="639"/>
    </row>
    <row r="26" spans="1:5" ht="20.25" customHeight="1">
      <c r="A26" s="637" t="s">
        <v>263</v>
      </c>
      <c r="B26" s="637"/>
      <c r="C26" s="637"/>
      <c r="D26" s="637"/>
      <c r="E26" s="637"/>
    </row>
    <row r="27" spans="1:5" ht="25.5" customHeight="1">
      <c r="A27" s="638" t="s">
        <v>343</v>
      </c>
      <c r="B27" s="638"/>
      <c r="C27" s="638"/>
      <c r="D27" s="638"/>
      <c r="E27" s="638"/>
    </row>
    <row r="30" spans="2:4" ht="14.25">
      <c r="B30" s="65"/>
      <c r="C30" s="65"/>
      <c r="D30" s="65"/>
    </row>
  </sheetData>
  <sheetProtection/>
  <mergeCells count="23">
    <mergeCell ref="A23:E23"/>
    <mergeCell ref="A24:E24"/>
    <mergeCell ref="A26:E26"/>
    <mergeCell ref="A27:E27"/>
    <mergeCell ref="A25:F25"/>
    <mergeCell ref="A17:E17"/>
    <mergeCell ref="A18:E18"/>
    <mergeCell ref="A19:E19"/>
    <mergeCell ref="A20:E20"/>
    <mergeCell ref="A21:E21"/>
    <mergeCell ref="A22:E22"/>
    <mergeCell ref="A12:E12"/>
    <mergeCell ref="A13:E13"/>
    <mergeCell ref="A11:E11"/>
    <mergeCell ref="A14:E14"/>
    <mergeCell ref="A16:E16"/>
    <mergeCell ref="A15:E15"/>
    <mergeCell ref="A1:E1"/>
    <mergeCell ref="A2:B4"/>
    <mergeCell ref="C2:E2"/>
    <mergeCell ref="C3:C4"/>
    <mergeCell ref="D3:E3"/>
    <mergeCell ref="A10:E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4">
      <selection activeCell="A16" sqref="A16"/>
    </sheetView>
  </sheetViews>
  <sheetFormatPr defaultColWidth="9.140625" defaultRowHeight="15"/>
  <cols>
    <col min="1" max="1" width="136.421875" style="0" customWidth="1"/>
  </cols>
  <sheetData>
    <row r="1" ht="15">
      <c r="A1" s="291" t="s">
        <v>172</v>
      </c>
    </row>
    <row r="2" ht="14.25">
      <c r="A2" s="89" t="s">
        <v>173</v>
      </c>
    </row>
    <row r="3" ht="83.25" customHeight="1">
      <c r="A3" s="75" t="s">
        <v>452</v>
      </c>
    </row>
    <row r="4" ht="25.5" customHeight="1">
      <c r="A4" s="307" t="s">
        <v>441</v>
      </c>
    </row>
    <row r="5" ht="49.5" customHeight="1">
      <c r="A5" s="307" t="s">
        <v>442</v>
      </c>
    </row>
    <row r="6" ht="56.25" customHeight="1">
      <c r="A6" s="307" t="s">
        <v>443</v>
      </c>
    </row>
    <row r="7" ht="36" customHeight="1">
      <c r="A7" s="307" t="s">
        <v>444</v>
      </c>
    </row>
    <row r="8" ht="42" customHeight="1">
      <c r="A8" s="307" t="s">
        <v>478</v>
      </c>
    </row>
    <row r="9" ht="51.75" customHeight="1">
      <c r="A9" s="315" t="s">
        <v>482</v>
      </c>
    </row>
    <row r="10" ht="37.5" customHeight="1">
      <c r="A10" s="307" t="s">
        <v>445</v>
      </c>
    </row>
    <row r="11" ht="38.25" customHeight="1">
      <c r="A11" s="307" t="s">
        <v>446</v>
      </c>
    </row>
    <row r="12" ht="52.5" customHeight="1">
      <c r="A12" s="307" t="s">
        <v>479</v>
      </c>
    </row>
    <row r="13" ht="39.75" customHeight="1">
      <c r="A13" s="313" t="s">
        <v>480</v>
      </c>
    </row>
    <row r="14" ht="24.75" customHeight="1">
      <c r="A14" s="307" t="s">
        <v>447</v>
      </c>
    </row>
    <row r="15" ht="58.5" customHeight="1">
      <c r="A15" s="307" t="s">
        <v>448</v>
      </c>
    </row>
    <row r="16" ht="60" customHeight="1">
      <c r="A16" s="310" t="s">
        <v>449</v>
      </c>
    </row>
    <row r="17" ht="41.25" customHeight="1">
      <c r="A17" s="310" t="s">
        <v>450</v>
      </c>
    </row>
    <row r="18" ht="26.25" customHeight="1">
      <c r="A18" s="75" t="s">
        <v>451</v>
      </c>
    </row>
    <row r="19" ht="22.5" customHeight="1">
      <c r="A19" s="89" t="s">
        <v>174</v>
      </c>
    </row>
    <row r="20" ht="14.25">
      <c r="A20" s="76" t="s">
        <v>175</v>
      </c>
    </row>
    <row r="21" ht="28.5">
      <c r="A21" s="75" t="s">
        <v>176</v>
      </c>
    </row>
    <row r="22" ht="28.5">
      <c r="A22" s="76" t="s">
        <v>261</v>
      </c>
    </row>
    <row r="23" ht="18.75" customHeight="1">
      <c r="A23" s="76" t="s">
        <v>177</v>
      </c>
    </row>
    <row r="24" ht="18.75" customHeight="1">
      <c r="A24" s="76" t="s">
        <v>178</v>
      </c>
    </row>
    <row r="25" ht="38.25" customHeight="1">
      <c r="A25" s="76" t="s">
        <v>375</v>
      </c>
    </row>
    <row r="26" ht="35.25" customHeight="1">
      <c r="A26" s="76" t="s">
        <v>376</v>
      </c>
    </row>
    <row r="27" ht="20.25" customHeight="1">
      <c r="A27" s="76" t="s">
        <v>372</v>
      </c>
    </row>
    <row r="28" ht="18.75" customHeight="1">
      <c r="A28" s="76" t="s">
        <v>303</v>
      </c>
    </row>
    <row r="29" ht="57">
      <c r="A29" s="75" t="s">
        <v>326</v>
      </c>
    </row>
    <row r="30" ht="21" customHeight="1">
      <c r="A30" s="75" t="s">
        <v>302</v>
      </c>
    </row>
    <row r="31" ht="42.75">
      <c r="A31" s="75" t="s">
        <v>377</v>
      </c>
    </row>
    <row r="32" ht="28.5">
      <c r="A32" s="75" t="s">
        <v>179</v>
      </c>
    </row>
    <row r="33" ht="22.5" customHeight="1">
      <c r="A33" s="75" t="s">
        <v>180</v>
      </c>
    </row>
    <row r="34" ht="38.25" customHeight="1">
      <c r="A34" s="75" t="s">
        <v>181</v>
      </c>
    </row>
    <row r="35" ht="18" customHeight="1">
      <c r="A35" s="75" t="s">
        <v>182</v>
      </c>
    </row>
    <row r="36" ht="51" customHeight="1">
      <c r="A36" s="77" t="s">
        <v>378</v>
      </c>
    </row>
    <row r="37" ht="34.5" customHeight="1">
      <c r="A37" s="77" t="s">
        <v>269</v>
      </c>
    </row>
    <row r="38" ht="38.25" customHeight="1">
      <c r="A38" s="75" t="s">
        <v>268</v>
      </c>
    </row>
    <row r="39" ht="33.75" customHeight="1">
      <c r="A39" s="75" t="s">
        <v>379</v>
      </c>
    </row>
    <row r="40" ht="37.5" customHeight="1">
      <c r="A40" s="75" t="s">
        <v>262</v>
      </c>
    </row>
    <row r="41" ht="57" customHeight="1">
      <c r="A41" s="78" t="s">
        <v>183</v>
      </c>
    </row>
    <row r="42" ht="43.5" customHeight="1">
      <c r="A42" s="75" t="s">
        <v>184</v>
      </c>
    </row>
    <row r="43" ht="63.75" customHeight="1">
      <c r="A43" s="75" t="s">
        <v>294</v>
      </c>
    </row>
    <row r="44" ht="22.5" customHeight="1">
      <c r="A44" s="75" t="s">
        <v>295</v>
      </c>
    </row>
    <row r="45" ht="55.5" customHeight="1">
      <c r="A45" s="75" t="s">
        <v>374</v>
      </c>
    </row>
    <row r="46" ht="34.5" customHeight="1">
      <c r="A46" s="75" t="s">
        <v>185</v>
      </c>
    </row>
    <row r="47" ht="27" customHeight="1">
      <c r="A47" s="75" t="s">
        <v>186</v>
      </c>
    </row>
    <row r="48" ht="24" customHeight="1">
      <c r="A48" s="79" t="s">
        <v>187</v>
      </c>
    </row>
    <row r="49" ht="15" customHeight="1">
      <c r="A49" s="643" t="s">
        <v>453</v>
      </c>
    </row>
    <row r="50" ht="27.75" customHeight="1">
      <c r="A50" s="643"/>
    </row>
    <row r="51" ht="42.75" customHeight="1">
      <c r="A51" s="80" t="s">
        <v>454</v>
      </c>
    </row>
    <row r="52" ht="51" customHeight="1">
      <c r="A52" s="80" t="s">
        <v>486</v>
      </c>
    </row>
    <row r="53" ht="34.5" customHeight="1">
      <c r="A53" s="80" t="s">
        <v>455</v>
      </c>
    </row>
    <row r="54" ht="30" customHeight="1">
      <c r="A54" s="80" t="s">
        <v>456</v>
      </c>
    </row>
    <row r="55" ht="14.25">
      <c r="A55" s="307" t="s">
        <v>188</v>
      </c>
    </row>
    <row r="56" ht="19.5" customHeight="1">
      <c r="A56" s="307" t="s">
        <v>189</v>
      </c>
    </row>
    <row r="57" ht="36" customHeight="1">
      <c r="A57" s="307" t="s">
        <v>457</v>
      </c>
    </row>
    <row r="58" ht="68.25" customHeight="1">
      <c r="A58" s="81" t="s">
        <v>458</v>
      </c>
    </row>
    <row r="59" ht="51" customHeight="1">
      <c r="A59" s="81" t="s">
        <v>459</v>
      </c>
    </row>
    <row r="60" ht="36" customHeight="1">
      <c r="A60" s="307" t="s">
        <v>460</v>
      </c>
    </row>
    <row r="61" ht="53.25" customHeight="1">
      <c r="A61" s="307" t="s">
        <v>461</v>
      </c>
    </row>
    <row r="62" ht="42" customHeight="1">
      <c r="A62" s="81" t="s">
        <v>462</v>
      </c>
    </row>
    <row r="63" ht="47.25" customHeight="1">
      <c r="A63" s="311" t="s">
        <v>463</v>
      </c>
    </row>
    <row r="64" ht="94.5" customHeight="1">
      <c r="A64" s="81" t="s">
        <v>481</v>
      </c>
    </row>
    <row r="65" ht="22.5" customHeight="1">
      <c r="A65" s="81" t="s">
        <v>464</v>
      </c>
    </row>
    <row r="66" ht="14.25">
      <c r="A66" s="82" t="s">
        <v>190</v>
      </c>
    </row>
    <row r="67" ht="14.25">
      <c r="A67" s="81" t="s">
        <v>296</v>
      </c>
    </row>
    <row r="68" ht="14.25">
      <c r="A68" s="77" t="s">
        <v>191</v>
      </c>
    </row>
    <row r="69" ht="14.25">
      <c r="A69" s="77" t="s">
        <v>192</v>
      </c>
    </row>
    <row r="70" ht="14.25">
      <c r="A70" s="81" t="s">
        <v>193</v>
      </c>
    </row>
    <row r="71" ht="21" customHeight="1">
      <c r="A71" s="83" t="s">
        <v>165</v>
      </c>
    </row>
    <row r="72" spans="1:5" ht="18" customHeight="1">
      <c r="A72" s="113" t="s">
        <v>166</v>
      </c>
      <c r="B72" s="156"/>
      <c r="C72" s="156"/>
      <c r="D72" s="156"/>
      <c r="E72" s="156"/>
    </row>
    <row r="73" spans="1:5" ht="18.75" customHeight="1">
      <c r="A73" s="81" t="s">
        <v>339</v>
      </c>
      <c r="B73" s="81"/>
      <c r="C73" s="81"/>
      <c r="D73" s="81"/>
      <c r="E73" s="81"/>
    </row>
    <row r="74" spans="1:5" ht="18" customHeight="1">
      <c r="A74" s="81" t="s">
        <v>340</v>
      </c>
      <c r="B74" s="81"/>
      <c r="C74" s="81"/>
      <c r="D74" s="81"/>
      <c r="E74" s="81"/>
    </row>
    <row r="75" spans="1:5" ht="16.5" customHeight="1">
      <c r="A75" s="81" t="s">
        <v>167</v>
      </c>
      <c r="B75" s="81"/>
      <c r="C75" s="81"/>
      <c r="D75" s="81"/>
      <c r="E75" s="81"/>
    </row>
    <row r="76" spans="1:5" ht="18.75" customHeight="1">
      <c r="A76" s="81" t="s">
        <v>338</v>
      </c>
      <c r="B76" s="81"/>
      <c r="C76" s="81"/>
      <c r="D76" s="81"/>
      <c r="E76" s="81"/>
    </row>
    <row r="77" spans="1:5" ht="16.5" customHeight="1">
      <c r="A77" s="81" t="s">
        <v>292</v>
      </c>
      <c r="B77" s="81"/>
      <c r="C77" s="81"/>
      <c r="D77" s="81"/>
      <c r="E77" s="81"/>
    </row>
    <row r="78" spans="1:5" ht="30.75" customHeight="1">
      <c r="A78" s="114" t="s">
        <v>168</v>
      </c>
      <c r="B78" s="114"/>
      <c r="C78" s="114"/>
      <c r="D78" s="114"/>
      <c r="E78" s="114"/>
    </row>
    <row r="79" spans="1:5" ht="22.5" customHeight="1">
      <c r="A79" s="81" t="s">
        <v>169</v>
      </c>
      <c r="B79" s="81"/>
      <c r="C79" s="81"/>
      <c r="D79" s="81"/>
      <c r="E79" s="81"/>
    </row>
    <row r="80" spans="1:5" ht="19.5" customHeight="1">
      <c r="A80" s="82" t="s">
        <v>170</v>
      </c>
      <c r="B80" s="82"/>
      <c r="C80" s="82"/>
      <c r="D80" s="82"/>
      <c r="E80" s="82"/>
    </row>
    <row r="81" spans="1:5" ht="19.5" customHeight="1">
      <c r="A81" s="116" t="s">
        <v>335</v>
      </c>
      <c r="B81" s="116"/>
      <c r="C81" s="116"/>
      <c r="D81" s="116"/>
      <c r="E81" s="116"/>
    </row>
    <row r="82" spans="1:5" ht="19.5" customHeight="1">
      <c r="A82" s="157" t="s">
        <v>336</v>
      </c>
      <c r="B82" s="157"/>
      <c r="C82" s="157"/>
      <c r="D82" s="157"/>
      <c r="E82" s="157"/>
    </row>
    <row r="83" spans="1:5" ht="18.75" customHeight="1">
      <c r="A83" s="157" t="s">
        <v>337</v>
      </c>
      <c r="B83" s="157"/>
      <c r="C83" s="157"/>
      <c r="D83" s="157"/>
      <c r="E83" s="157"/>
    </row>
    <row r="84" spans="1:5" ht="16.5" customHeight="1">
      <c r="A84" s="115" t="s">
        <v>171</v>
      </c>
      <c r="B84" s="115"/>
      <c r="C84" s="115"/>
      <c r="D84" s="115"/>
      <c r="E84" s="115"/>
    </row>
    <row r="85" spans="1:5" ht="24" customHeight="1">
      <c r="A85" s="237" t="s">
        <v>342</v>
      </c>
      <c r="B85" s="236"/>
      <c r="C85" s="236"/>
      <c r="D85" s="236"/>
      <c r="E85" s="236"/>
    </row>
    <row r="86" spans="1:5" ht="21.75" customHeight="1">
      <c r="A86" s="85" t="s">
        <v>341</v>
      </c>
      <c r="B86" s="85"/>
      <c r="C86" s="85"/>
      <c r="D86" s="85"/>
      <c r="E86" s="85"/>
    </row>
    <row r="87" spans="1:6" ht="33" customHeight="1">
      <c r="A87" s="86" t="s">
        <v>327</v>
      </c>
      <c r="B87" s="86"/>
      <c r="C87" s="86"/>
      <c r="D87" s="86"/>
      <c r="E87" s="86"/>
      <c r="F87" s="86"/>
    </row>
    <row r="88" spans="1:5" ht="23.25" customHeight="1">
      <c r="A88" s="85" t="s">
        <v>263</v>
      </c>
      <c r="B88" s="85"/>
      <c r="C88" s="85"/>
      <c r="D88" s="85"/>
      <c r="E88" s="85"/>
    </row>
    <row r="89" spans="1:5" ht="21" customHeight="1">
      <c r="A89" s="90" t="s">
        <v>343</v>
      </c>
      <c r="B89" s="90"/>
      <c r="C89" s="90"/>
      <c r="D89" s="90"/>
      <c r="E89" s="90"/>
    </row>
    <row r="90" ht="81" customHeight="1">
      <c r="A90" s="81" t="s">
        <v>297</v>
      </c>
    </row>
    <row r="91" ht="80.25" customHeight="1">
      <c r="A91" s="81" t="s">
        <v>194</v>
      </c>
    </row>
    <row r="92" ht="40.5" customHeight="1">
      <c r="A92" s="81" t="s">
        <v>380</v>
      </c>
    </row>
    <row r="93" ht="14.25">
      <c r="A93" s="77" t="s">
        <v>195</v>
      </c>
    </row>
    <row r="94" ht="14.25">
      <c r="A94" s="77" t="s">
        <v>196</v>
      </c>
    </row>
    <row r="95" ht="15" customHeight="1">
      <c r="A95" s="77" t="s">
        <v>197</v>
      </c>
    </row>
    <row r="96" ht="14.25">
      <c r="A96" s="77" t="s">
        <v>198</v>
      </c>
    </row>
    <row r="97" ht="14.25">
      <c r="A97" s="77" t="s">
        <v>199</v>
      </c>
    </row>
    <row r="98" ht="14.25">
      <c r="A98" s="77" t="s">
        <v>200</v>
      </c>
    </row>
    <row r="99" ht="14.25">
      <c r="A99" s="77" t="s">
        <v>201</v>
      </c>
    </row>
    <row r="100" ht="19.5" customHeight="1">
      <c r="A100" s="77" t="s">
        <v>202</v>
      </c>
    </row>
    <row r="101" ht="55.5" customHeight="1">
      <c r="A101" s="81" t="s">
        <v>298</v>
      </c>
    </row>
    <row r="102" ht="14.25">
      <c r="A102" s="81" t="s">
        <v>203</v>
      </c>
    </row>
    <row r="103" ht="14.25">
      <c r="A103" s="77" t="s">
        <v>204</v>
      </c>
    </row>
    <row r="104" ht="18.75" customHeight="1">
      <c r="A104" s="77" t="s">
        <v>205</v>
      </c>
    </row>
    <row r="105" ht="18.75" customHeight="1">
      <c r="A105" s="77" t="s">
        <v>206</v>
      </c>
    </row>
    <row r="106" ht="19.5" customHeight="1">
      <c r="A106" s="77" t="s">
        <v>207</v>
      </c>
    </row>
    <row r="107" ht="20.25" customHeight="1">
      <c r="A107" s="77" t="s">
        <v>208</v>
      </c>
    </row>
    <row r="108" ht="18.75" customHeight="1">
      <c r="A108" s="77" t="s">
        <v>209</v>
      </c>
    </row>
    <row r="109" ht="18.75" customHeight="1">
      <c r="A109" s="77" t="s">
        <v>210</v>
      </c>
    </row>
    <row r="110" ht="30.75" customHeight="1">
      <c r="A110" s="87" t="s">
        <v>271</v>
      </c>
    </row>
    <row r="111" ht="51.75" customHeight="1">
      <c r="A111" s="77" t="s">
        <v>211</v>
      </c>
    </row>
    <row r="112" ht="34.5" customHeight="1">
      <c r="A112" s="117" t="s">
        <v>267</v>
      </c>
    </row>
    <row r="113" ht="84" customHeight="1">
      <c r="A113" s="77" t="s">
        <v>299</v>
      </c>
    </row>
    <row r="114" ht="21" customHeight="1">
      <c r="A114" s="84" t="s">
        <v>212</v>
      </c>
    </row>
    <row r="115" ht="14.25">
      <c r="A115" s="140" t="s">
        <v>371</v>
      </c>
    </row>
    <row r="116" ht="14.25">
      <c r="A116" s="85" t="s">
        <v>325</v>
      </c>
    </row>
    <row r="117" ht="14.25">
      <c r="A117" s="85" t="s">
        <v>323</v>
      </c>
    </row>
    <row r="118" ht="14.25">
      <c r="A118" s="85" t="s">
        <v>324</v>
      </c>
    </row>
    <row r="119" ht="14.25">
      <c r="A119" s="85" t="s">
        <v>439</v>
      </c>
    </row>
    <row r="120" ht="14.25">
      <c r="A120" s="85" t="s">
        <v>440</v>
      </c>
    </row>
    <row r="121" ht="14.25">
      <c r="A121" s="85" t="s">
        <v>213</v>
      </c>
    </row>
    <row r="122" ht="14.25">
      <c r="A122" s="85" t="s">
        <v>373</v>
      </c>
    </row>
    <row r="123" ht="14.25">
      <c r="A123" s="91" t="s">
        <v>214</v>
      </c>
    </row>
    <row r="124" ht="14.25">
      <c r="A124" s="90" t="s">
        <v>215</v>
      </c>
    </row>
    <row r="125" ht="14.25">
      <c r="A125" s="88"/>
    </row>
  </sheetData>
  <sheetProtection/>
  <mergeCells count="1">
    <mergeCell ref="A49:A5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B1" sqref="B1:B40"/>
    </sheetView>
  </sheetViews>
  <sheetFormatPr defaultColWidth="9.140625" defaultRowHeight="15"/>
  <cols>
    <col min="1" max="1" width="6.140625" style="0" customWidth="1"/>
    <col min="2" max="2" width="127.7109375" style="0" customWidth="1"/>
  </cols>
  <sheetData>
    <row r="1" ht="13.5" customHeight="1">
      <c r="B1" s="292" t="s">
        <v>255</v>
      </c>
    </row>
    <row r="2" spans="1:2" ht="12.75" customHeight="1">
      <c r="A2" s="165">
        <v>1</v>
      </c>
      <c r="B2" s="293" t="s">
        <v>216</v>
      </c>
    </row>
    <row r="3" spans="1:2" ht="12" customHeight="1">
      <c r="A3" s="165">
        <v>2</v>
      </c>
      <c r="B3" s="293" t="s">
        <v>217</v>
      </c>
    </row>
    <row r="4" spans="1:2" ht="12.75" customHeight="1">
      <c r="A4" s="165">
        <v>3</v>
      </c>
      <c r="B4" s="293" t="s">
        <v>218</v>
      </c>
    </row>
    <row r="5" spans="1:2" ht="12" customHeight="1">
      <c r="A5" s="165">
        <v>4</v>
      </c>
      <c r="B5" s="294" t="s">
        <v>219</v>
      </c>
    </row>
    <row r="6" spans="1:2" ht="12.75" customHeight="1">
      <c r="A6" s="165">
        <v>5</v>
      </c>
      <c r="B6" s="294" t="s">
        <v>220</v>
      </c>
    </row>
    <row r="7" spans="1:2" ht="11.25" customHeight="1">
      <c r="A7" s="165">
        <v>6</v>
      </c>
      <c r="B7" s="294" t="s">
        <v>221</v>
      </c>
    </row>
    <row r="8" spans="1:2" ht="12.75" customHeight="1">
      <c r="A8" s="165">
        <v>7</v>
      </c>
      <c r="B8" s="294" t="s">
        <v>222</v>
      </c>
    </row>
    <row r="9" spans="1:2" ht="12" customHeight="1">
      <c r="A9" s="165">
        <v>8</v>
      </c>
      <c r="B9" s="294" t="s">
        <v>223</v>
      </c>
    </row>
    <row r="10" spans="1:2" ht="12.75" customHeight="1">
      <c r="A10" s="165">
        <v>9</v>
      </c>
      <c r="B10" s="294" t="s">
        <v>224</v>
      </c>
    </row>
    <row r="11" spans="1:2" ht="12.75" customHeight="1">
      <c r="A11" s="165">
        <v>10</v>
      </c>
      <c r="B11" s="294" t="s">
        <v>225</v>
      </c>
    </row>
    <row r="12" spans="1:2" ht="12" customHeight="1">
      <c r="A12" s="165">
        <v>11</v>
      </c>
      <c r="B12" s="294" t="s">
        <v>226</v>
      </c>
    </row>
    <row r="13" spans="1:2" ht="12" customHeight="1">
      <c r="A13" s="165">
        <v>12</v>
      </c>
      <c r="B13" s="294" t="s">
        <v>227</v>
      </c>
    </row>
    <row r="14" spans="1:2" ht="12.75" customHeight="1">
      <c r="A14" s="165">
        <v>13</v>
      </c>
      <c r="B14" s="294" t="s">
        <v>228</v>
      </c>
    </row>
    <row r="15" spans="1:2" ht="12" customHeight="1">
      <c r="A15" s="165">
        <v>14</v>
      </c>
      <c r="B15" s="294" t="s">
        <v>229</v>
      </c>
    </row>
    <row r="16" spans="1:2" ht="12" customHeight="1">
      <c r="A16" s="165"/>
      <c r="B16" s="295" t="s">
        <v>230</v>
      </c>
    </row>
    <row r="17" spans="1:2" ht="12.75" customHeight="1">
      <c r="A17" s="165">
        <v>1</v>
      </c>
      <c r="B17" s="296" t="s">
        <v>231</v>
      </c>
    </row>
    <row r="18" spans="1:2" ht="12" customHeight="1">
      <c r="A18" s="165">
        <v>2</v>
      </c>
      <c r="B18" s="296" t="s">
        <v>232</v>
      </c>
    </row>
    <row r="19" spans="1:2" ht="11.25" customHeight="1">
      <c r="A19" s="165">
        <v>3</v>
      </c>
      <c r="B19" s="296" t="s">
        <v>233</v>
      </c>
    </row>
    <row r="20" spans="1:2" ht="11.25" customHeight="1">
      <c r="A20" s="165">
        <v>4</v>
      </c>
      <c r="B20" s="294" t="s">
        <v>234</v>
      </c>
    </row>
    <row r="21" spans="1:2" ht="11.25" customHeight="1">
      <c r="A21" s="165">
        <v>5</v>
      </c>
      <c r="B21" s="294" t="s">
        <v>235</v>
      </c>
    </row>
    <row r="22" spans="1:2" ht="12" customHeight="1">
      <c r="A22" s="165">
        <v>6</v>
      </c>
      <c r="B22" s="294" t="s">
        <v>236</v>
      </c>
    </row>
    <row r="23" spans="1:2" ht="12.75" customHeight="1">
      <c r="A23" s="165">
        <v>7</v>
      </c>
      <c r="B23" s="294" t="s">
        <v>237</v>
      </c>
    </row>
    <row r="24" spans="1:2" ht="12" customHeight="1">
      <c r="A24" s="165">
        <v>8</v>
      </c>
      <c r="B24" s="294" t="s">
        <v>238</v>
      </c>
    </row>
    <row r="25" spans="1:2" ht="12" customHeight="1">
      <c r="A25" s="165">
        <v>9</v>
      </c>
      <c r="B25" s="294" t="s">
        <v>239</v>
      </c>
    </row>
    <row r="26" spans="1:2" ht="12" customHeight="1">
      <c r="A26" s="165">
        <v>10</v>
      </c>
      <c r="B26" s="294" t="s">
        <v>240</v>
      </c>
    </row>
    <row r="27" spans="1:2" ht="12.75" customHeight="1">
      <c r="A27" s="165">
        <v>11</v>
      </c>
      <c r="B27" s="296" t="s">
        <v>241</v>
      </c>
    </row>
    <row r="28" spans="1:2" ht="13.5" customHeight="1">
      <c r="A28" s="165">
        <v>12</v>
      </c>
      <c r="B28" s="296" t="s">
        <v>242</v>
      </c>
    </row>
    <row r="29" spans="1:2" ht="12.75" customHeight="1">
      <c r="A29" s="165">
        <v>13</v>
      </c>
      <c r="B29" s="294" t="s">
        <v>243</v>
      </c>
    </row>
    <row r="30" spans="1:2" ht="11.25" customHeight="1">
      <c r="A30" s="166">
        <v>14</v>
      </c>
      <c r="B30" s="295" t="s">
        <v>244</v>
      </c>
    </row>
    <row r="31" spans="1:2" ht="11.25" customHeight="1">
      <c r="A31" s="165"/>
      <c r="B31" s="294" t="s">
        <v>245</v>
      </c>
    </row>
    <row r="32" spans="1:2" ht="12.75" customHeight="1">
      <c r="A32" s="165"/>
      <c r="B32" s="294" t="s">
        <v>246</v>
      </c>
    </row>
    <row r="33" spans="1:2" ht="12.75" customHeight="1">
      <c r="A33" s="165"/>
      <c r="B33" s="294" t="s">
        <v>247</v>
      </c>
    </row>
    <row r="34" spans="1:2" ht="12.75" customHeight="1">
      <c r="A34" s="165">
        <v>15</v>
      </c>
      <c r="B34" s="295" t="s">
        <v>248</v>
      </c>
    </row>
    <row r="35" spans="1:2" ht="12" customHeight="1">
      <c r="A35" s="92"/>
      <c r="B35" s="294" t="s">
        <v>249</v>
      </c>
    </row>
    <row r="36" spans="1:2" ht="10.5" customHeight="1">
      <c r="A36" s="92"/>
      <c r="B36" s="294" t="s">
        <v>250</v>
      </c>
    </row>
    <row r="37" spans="1:2" ht="12.75" customHeight="1">
      <c r="A37" s="92"/>
      <c r="B37" s="294" t="s">
        <v>251</v>
      </c>
    </row>
    <row r="38" spans="1:2" ht="12.75" customHeight="1">
      <c r="A38" s="165">
        <v>16</v>
      </c>
      <c r="B38" s="295" t="s">
        <v>252</v>
      </c>
    </row>
    <row r="39" spans="1:2" ht="12.75" customHeight="1">
      <c r="A39" s="92"/>
      <c r="B39" s="294" t="s">
        <v>253</v>
      </c>
    </row>
    <row r="40" spans="1:2" ht="15">
      <c r="A40" s="92"/>
      <c r="B40" s="294" t="s">
        <v>254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Лефан</dc:creator>
  <cp:keywords/>
  <dc:description/>
  <cp:lastModifiedBy>Админ</cp:lastModifiedBy>
  <cp:lastPrinted>2022-08-30T05:18:31Z</cp:lastPrinted>
  <dcterms:created xsi:type="dcterms:W3CDTF">2015-03-17T13:12:19Z</dcterms:created>
  <dcterms:modified xsi:type="dcterms:W3CDTF">2022-09-12T11:31:43Z</dcterms:modified>
  <cp:category/>
  <cp:version/>
  <cp:contentType/>
  <cp:contentStatus/>
</cp:coreProperties>
</file>